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pivotTables/pivotTable7.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Informes 2017\Informe mensual\INFORMES MES 2017 PDF\"/>
    </mc:Choice>
  </mc:AlternateContent>
  <bookViews>
    <workbookView xWindow="0" yWindow="0" windowWidth="20490" windowHeight="7755" tabRatio="903" firstSheet="7" activeTab="8"/>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Total-Solucionados" sheetId="35" r:id="rId11"/>
    <sheet name="Top-Requerimientos-Subtema" sheetId="29" r:id="rId12"/>
    <sheet name="Acciones de Mejora" sheetId="26" r:id="rId13"/>
  </sheets>
  <definedNames>
    <definedName name="_xlnm._FilterDatabase" localSheetId="7" hidden="1">'Insumo-Recibido'!$B$1:$G$33</definedName>
    <definedName name="_xlnm._FilterDatabase" localSheetId="8" hidden="1">'Insumo-Solucionado'!$B$1:$G$25</definedName>
    <definedName name="alcaldia">parametros!$D$1:$D$21</definedName>
    <definedName name="canal">parametros!$A$1:$A$9</definedName>
    <definedName name="sistema">parametros!$B$1:$B$3</definedName>
    <definedName name="tipologia">parametros!$C$1:$C$12</definedName>
  </definedNames>
  <calcPr calcId="152511"/>
  <pivotCaches>
    <pivotCache cacheId="4" r:id="rId14"/>
    <pivotCache cacheId="5" r:id="rId15"/>
  </pivotCaches>
  <fileRecoveryPr autoRecover="0"/>
</workbook>
</file>

<file path=xl/calcChain.xml><?xml version="1.0" encoding="utf-8"?>
<calcChain xmlns="http://schemas.openxmlformats.org/spreadsheetml/2006/main">
  <c r="J22" i="35" l="1"/>
  <c r="I22" i="35"/>
  <c r="H22" i="35"/>
  <c r="G22" i="35"/>
  <c r="F22" i="35"/>
  <c r="E22" i="35"/>
  <c r="D22" i="35"/>
  <c r="C22" i="35"/>
  <c r="F27" i="30" l="1"/>
  <c r="F26" i="30"/>
  <c r="F25" i="30"/>
  <c r="F24" i="30"/>
  <c r="F23" i="30"/>
  <c r="D16" i="35" l="1"/>
  <c r="E18" i="30"/>
  <c r="E19" i="29"/>
</calcChain>
</file>

<file path=xl/comments1.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<sst xmlns="http://schemas.openxmlformats.org/spreadsheetml/2006/main" count="1032" uniqueCount="148">
  <si>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</si>
  <si>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</si>
  <si>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</si>
  <si>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</si>
  <si>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</si>
  <si>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</si>
  <si>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</si>
  <si>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</si>
  <si>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</si>
  <si>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</si>
  <si>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</si>
  <si>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</si>
  <si>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</si>
  <si>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</si>
  <si>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</si>
  <si>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</si>
  <si>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</si>
  <si>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</si>
  <si>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</si>
  <si>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</si>
  <si>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</si>
  <si>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</si>
  <si>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</si>
  <si>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</si>
  <si>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</si>
  <si>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</si>
  <si>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</si>
  <si>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</si>
  <si>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</si>
  <si>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</si>
  <si>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SECTOR:</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</si>
  <si>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</si>
  <si>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</si>
  <si>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</si>
  <si>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</si>
  <si>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</si>
  <si>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</si>
  <si>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</si>
  <si>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</si>
  <si>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</si>
  <si>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</si>
  <si>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</si>
  <si>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</si>
  <si>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</si>
  <si>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</si>
  <si>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</si>
  <si>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</si>
  <si>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</si>
  <si>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</si>
  <si>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</si>
  <si>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</si>
  <si>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</si>
  <si>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</si>
  <si>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</si>
  <si>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</si>
  <si>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</si>
  <si>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</si>
  <si>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</si>
  <si>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</si>
  <si>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</si>
  <si>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</si>
  <si>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WEB</t>
  </si>
  <si>
    <t>TELEFONO</t>
  </si>
  <si>
    <t>ESCRITO</t>
  </si>
  <si>
    <t>E-MAIL</t>
  </si>
  <si>
    <t>PRESENCIAL</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</si>
  <si>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</si>
  <si>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</si>
  <si>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</si>
  <si>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</si>
  <si>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</si>
  <si>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</si>
  <si>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</si>
  <si>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</si>
  <si>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</si>
  <si>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</si>
  <si>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</si>
  <si>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Etiquetas de columna</t>
  </si>
  <si>
    <t>Total de Requerimientos Recibidos por Sistema de Registro PQR</t>
  </si>
  <si>
    <t>Descripción del hallazgo</t>
  </si>
  <si>
    <t>Causa del hallazgo</t>
  </si>
  <si>
    <t>Etiquetas de fila</t>
  </si>
  <si>
    <t>DENUNCIA POR ACTOS DE CORRUPCIÓN</t>
  </si>
  <si>
    <t>TRASLADO POR NO COMPETENCIA</t>
  </si>
  <si>
    <t>DERECHO DE PETICIÓN DE INTERÉS GENERAL</t>
  </si>
  <si>
    <t>DERECHO DE PETICIÓN DE INTERÉS PARTICULAR</t>
  </si>
  <si>
    <t>QUEJA</t>
  </si>
  <si>
    <t>RECLAMO</t>
  </si>
  <si>
    <t>SOLICITUD DE INFORMACIÓN</t>
  </si>
  <si>
    <t xml:space="preserve">No atención telefónica oportuna a la ciudadanía en general. </t>
  </si>
  <si>
    <t>Agosto de 2015</t>
  </si>
  <si>
    <t>Permanente</t>
  </si>
  <si>
    <t>2 - CHAPINERO</t>
  </si>
  <si>
    <t>13 - TEUSAQUILLO</t>
  </si>
  <si>
    <t>(en blanco)</t>
  </si>
  <si>
    <t>ENTIDAD: UNIVERSIDAD DISTRITAL FRANCISCO JOSÉ DE CALDAS</t>
  </si>
  <si>
    <t>EDUCACIÓN</t>
  </si>
  <si>
    <t>Incumplimiento con la atención telefónica oportuna a los ciudadanos.</t>
  </si>
  <si>
    <t>11 - SUBA</t>
  </si>
  <si>
    <t>19 - CIUDAD BOLIVAR</t>
  </si>
  <si>
    <t>SOLICITUD DE COPIA</t>
  </si>
  <si>
    <t>Incumplimiento con la atención oportuna de acciones ciudadanas asignadas a las dependencias.</t>
  </si>
  <si>
    <t xml:space="preserve">Vencimiento de términos de peticiones. </t>
  </si>
  <si>
    <t>(N° de peticiones resueltas en términos/N° notificaciones realizados)*100</t>
  </si>
  <si>
    <t>}</t>
  </si>
  <si>
    <t>CONSULTA</t>
  </si>
  <si>
    <t>FELICITACIÓN</t>
  </si>
  <si>
    <t>10 - ENGATIVA</t>
  </si>
  <si>
    <t>7 - BOSA</t>
  </si>
  <si>
    <t>ADMISIÓN DE PROYECTOS DE PREGRADO Y POSGRADO</t>
  </si>
  <si>
    <t>Atención y Servicio a la Ciudadanía</t>
  </si>
  <si>
    <t>BIENESTAR INSTITUCIONAL: APOYO ALIMENTARIO, RELIQUIDACIÓN DE MATRÍCULA, SERVICIO DE SALUD</t>
  </si>
  <si>
    <t>FALLAS TECNOLÓGICAS DE RED Y CONECTIVIDAD: PWI, CONDOR, CORREO INSTITUCIONAL, SISTEMA ELECTRICO</t>
  </si>
  <si>
    <t>INSCRIPCIÓN DE PROYECTOS DE PREGRADO Y POSGRADO</t>
  </si>
  <si>
    <t>MATRÍCULA DE PROYECTOS DE PREGRADO Y POSGRADO</t>
  </si>
  <si>
    <t>REINGRESOS Y TRANSFERENCIAS</t>
  </si>
  <si>
    <t>VEEDURIAS CIUDADANAS</t>
  </si>
  <si>
    <t>CURSOS DE IDIOMAS Y EDUCACIÓN NO FORMAL</t>
  </si>
  <si>
    <t xml:space="preserve">INSCRIPCIÓN, ADICIÓN, HOMOLOGACIÓN Y CANCELACIÓN DE ASIGNATURAS </t>
  </si>
  <si>
    <t>ADMINISTRACION DEL TALENTO HUMANO</t>
  </si>
  <si>
    <t>AGRESIÓN (FÍSICA Y PSICOLOGICA)</t>
  </si>
  <si>
    <t>CERTIFICADOS, CONSTANCIAS Y DERECHOS PECUINARIOS INSTITUCIONALES</t>
  </si>
  <si>
    <t xml:space="preserve">MODALIDADES DE GRADO: CRITERIOS MINIMOS DE APLICACIÓN, CONFLICTO ENTRE ACTORES. </t>
  </si>
  <si>
    <t>PRESUNTO INCUMPLIMIENTO EN LA ATENCIÓN PRESENCIAL, TELEFONICA Y VIRTUAL</t>
  </si>
  <si>
    <t>CALIDAD DEL SERVICIO</t>
  </si>
  <si>
    <t>ADECUACIONES Y DISPONIBILIDAD DE ESPACIOS FÍSICOS</t>
  </si>
  <si>
    <t>Admisiones</t>
  </si>
  <si>
    <t>APLAZAMIENTO O CANCELACIÓN DE SEMESTRE</t>
  </si>
  <si>
    <t>Contratación</t>
  </si>
  <si>
    <t>CONTRATACIÓN DE PERSONAL</t>
  </si>
  <si>
    <t>Convenios</t>
  </si>
  <si>
    <t>PROYECTOS CURRICULARES DE PREGRADO Y POSGRADO</t>
  </si>
  <si>
    <t>Proyectos curriculares y cursos</t>
  </si>
  <si>
    <t>SUGERENCIA</t>
  </si>
  <si>
    <t>4 - SAN CRISTOBAL</t>
  </si>
  <si>
    <t>8 - KENNEDY</t>
  </si>
  <si>
    <t>16 - PUENTE ARANDA</t>
  </si>
  <si>
    <t>9 - FONTIBON</t>
  </si>
  <si>
    <t>APOYO ECONÓMICO EVENTOS ACADÉMICOS LOCAL, NACIONAL E INTERNACIONAL</t>
  </si>
  <si>
    <t>INCONFORMIDADES CON EVALUACIONES Y NOTAS</t>
  </si>
  <si>
    <t>TEMAS FINANCIEROS: EJECUCIÓN PRESUPUESTAL, PAGOS, PAA</t>
  </si>
  <si>
    <t>Llamados permanentes y períodicos a las dependencias en donde se evidencia la falta de atención al canal telefónico,  advirtiendo que la linea telefónica debe ser atendida  al segundo timbre,   devolver  la llamada cuando no ha sido posible su atención dado que se cuenta con  identificador de  llamadas, el cumplimiento de horario misional  al personal  que tiene la responsabilidad de  atención  al público,  prevenir al funcionario  bajar el volúmen a la linea telefonica de la dependencia.</t>
  </si>
  <si>
    <t>(N°  de  sensibilizaciones realizadas/N°  sensibilizaciones programadas)*100</t>
  </si>
  <si>
    <t>Llamado telefónico permanente, posterior envío de oficio  advirtiendo la proximidad de fechas de vencimiento de las peticiones a cada dependencia. Vencida la petición  se envia  otro  requerimiento señalando la responsabilidad adminsitrativa y disciplinaria. Reiteración a travé de una nueva llamada, para establecer el motivo de incumplimiento a los términos de contestación.</t>
  </si>
  <si>
    <t>La información suministrada en  la tabla anterior,  evidencia que se gestionó un total de 759 peticiones que corresponde a un 95,35% del total recibidas (796), las treinta y siete (37) peticiones restantes corresponden a peticiones pendientes  y que se encuentran en términos para ser respondidas. Por parte de la Oficina de Quejas, Reclamos y Atención al Ciudadano fueron notificadas las dependencias a través del correo electrónico con el fin de dar una respuesta definitiva de fondo, clara, precisa y congruente a lo solicitado.</t>
  </si>
  <si>
    <t>Por otro lado, cabe resaltar que el  94,20% de las peticiones fueron solicitudes de información relacionadas  a la oferta de proyectos curriculares, proceso de admisiones, matricula e inscripciones y procesos académicos - administrativos varios; seguido de 2,11% (16)   derechos de petición de interés particular; 1,05% (08) de las peticiones fueron registrados por los ciudadanos como consultas; sin embargo, al ser analizads se determinó  que eran solicitudes de información para la Institución; posteriormente, ocho (8 = 1,05%)  a quejas, ocho (08=1,05%) a reclamos, dos (2) solicitudes de copias que corresponden son a solicitudes de información de acuerdo a la peticiones y finalmente por  denuncias de actos de corrupción y derechos de petición de interes general corresponden a 0,26% del total de peticiones solucionadas durante la gestión del mes de enero de 2017.</t>
  </si>
  <si>
    <t>La Oficina de Quejas, Reclamos y Atención al Ciudadano, como dependencia encargada de recibir, radicar y tramitar las acciones ciudadanas que los usuarios  presenten, en ejercicio del control social, relacionadas con la misión de la entidad, los servicios y el funcionamiento de la Universidad Distrital Francisco José de Caldas y responsable del manejo del Sistema Distrital de Quejas y Soluciones "SDQS" , durante el mes de enero del 2017 recibió 796  peticiones a través de los canales: telefónico, presencial, correo electrónico, escrito  y  através  del aplicativo SDQS. Lo anterior,  con una aumento respecto a las peticiones recibidas durante el mes de diciembre del 2016 de 323,58% (550 peticiones adicionales).</t>
  </si>
  <si>
    <t>De acuerdo con la información suministrada en la tabla anterior, se resume el total de los requerimientos recibidos en el Sistema Distrital de Quejas y Soluciones "SDQS", así: el 81,28% = 647 peticiones se atendieron por canal presencial, seguido, de 7,91%(63 acciones) de las peticiones recibidas por el canal telefónico  a través del PBX: 3239300 EXT: 1420/1421 y línea gratuita 01 8000 914410,  continuando en un 6,91%  = 55 peticiones  que fueron recibidas directamente por el aplicativo SDQS,  el 3,27%  = 26 peticiones fueron recepcionadas por el correo electronico &lt;reclamos@udistrital.edu.co&gt;, por último, 0,63% = 5 peticiones recibidas por canal escrito, directamente en la Oficina de Quejas, Reclamos y Atención al Ciudadano en la Sede Administrativa piso cuarto (4to).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</si>
</sst>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0">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bgColor theme="4" tint="0.79998168889431442"/>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116">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2" fillId="2" borderId="0" xfId="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4" fillId="0" borderId="1" xfId="0" applyFont="1" applyBorder="1" applyAlignment="1">
      <alignment horizontal="center" vertical="center" textRotation="90"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5" fontId="4" fillId="0" borderId="1" xfId="0" applyNumberFormat="1" applyFont="1" applyBorder="1" applyAlignment="1">
      <alignment horizontal="center" vertical="center"/>
    </xf>
    <xf numFmtId="165" fontId="4" fillId="0" borderId="1" xfId="0" pivotButton="1" applyNumberFormat="1" applyFont="1" applyBorder="1" applyAlignment="1">
      <alignment vertical="top" wrapText="1"/>
    </xf>
    <xf numFmtId="165" fontId="4" fillId="0" borderId="1" xfId="0" applyNumberFormat="1" applyFont="1" applyBorder="1" applyAlignment="1">
      <alignment vertical="top"/>
    </xf>
    <xf numFmtId="165"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5" fontId="3" fillId="2" borderId="0" xfId="0" applyNumberFormat="1" applyFont="1" applyFill="1" applyBorder="1" applyAlignment="1">
      <alignment horizontal="center" vertical="center"/>
    </xf>
    <xf numFmtId="0" fontId="5" fillId="0" borderId="0" xfId="0" applyFont="1" applyBorder="1" applyAlignment="1"/>
    <xf numFmtId="165"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2" fillId="3" borderId="22" xfId="0" applyNumberFormat="1" applyFont="1" applyFill="1" applyBorder="1" applyAlignment="1" applyProtection="1">
      <alignment horizontal="center" vertical="center" wrapText="1"/>
    </xf>
    <xf numFmtId="0" fontId="2" fillId="3" borderId="22" xfId="0" applyNumberFormat="1" applyFont="1" applyFill="1" applyBorder="1" applyAlignment="1" applyProtection="1">
      <alignment horizontal="center" vertical="center"/>
    </xf>
    <xf numFmtId="0" fontId="0" fillId="2" borderId="23" xfId="0" applyFill="1" applyBorder="1" applyAlignment="1" applyProtection="1">
      <alignment horizontal="left" vertical="center" wrapText="1"/>
      <protection locked="0"/>
    </xf>
    <xf numFmtId="0" fontId="0" fillId="2" borderId="23" xfId="0" applyFill="1" applyBorder="1" applyAlignment="1" applyProtection="1">
      <alignment horizontal="center" vertical="center" wrapText="1"/>
      <protection locked="0"/>
    </xf>
    <xf numFmtId="0" fontId="0" fillId="2" borderId="1" xfId="0" applyFont="1" applyFill="1" applyBorder="1" applyAlignment="1">
      <alignment horizontal="center" vertical="center" wrapText="1"/>
    </xf>
    <xf numFmtId="0" fontId="0" fillId="2" borderId="4" xfId="0" applyFill="1" applyBorder="1" applyAlignment="1">
      <alignment horizontal="left" vertical="center" wrapText="1"/>
    </xf>
    <xf numFmtId="0" fontId="0" fillId="2" borderId="1" xfId="0" applyFill="1" applyBorder="1" applyAlignment="1">
      <alignment horizontal="left" vertical="center" wrapText="1"/>
    </xf>
    <xf numFmtId="0" fontId="0" fillId="2" borderId="0" xfId="0" applyFill="1" applyBorder="1" applyAlignment="1">
      <alignment horizontal="left" vertical="center" wrapText="1"/>
    </xf>
    <xf numFmtId="0" fontId="0" fillId="0" borderId="1" xfId="0" applyNumberFormat="1" applyBorder="1" applyAlignment="1">
      <alignment horizontal="center"/>
    </xf>
    <xf numFmtId="0" fontId="0" fillId="4" borderId="1" xfId="0" applyNumberFormat="1" applyFont="1" applyFill="1" applyBorder="1" applyAlignment="1">
      <alignment horizontal="center"/>
    </xf>
    <xf numFmtId="10" fontId="0" fillId="0" borderId="0" xfId="0" applyNumberFormat="1"/>
    <xf numFmtId="0" fontId="5" fillId="2" borderId="3" xfId="0" applyFont="1" applyFill="1" applyBorder="1"/>
    <xf numFmtId="0" fontId="0" fillId="4" borderId="1" xfId="0" applyFont="1" applyFill="1" applyBorder="1" applyAlignment="1">
      <alignment horizontal="left"/>
    </xf>
    <xf numFmtId="0" fontId="0" fillId="0" borderId="1" xfId="0" applyBorder="1" applyAlignment="1">
      <alignment horizontal="left"/>
    </xf>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17"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7" xfId="0" applyFont="1" applyFill="1" applyBorder="1" applyAlignment="1">
      <alignment horizontal="justify" vertical="top" wrapText="1"/>
    </xf>
    <xf numFmtId="0" fontId="6" fillId="2" borderId="16" xfId="0" applyFont="1" applyFill="1" applyBorder="1" applyAlignment="1">
      <alignment horizontal="justify" vertical="top" wrapText="1"/>
    </xf>
    <xf numFmtId="0" fontId="6" fillId="2" borderId="18" xfId="0" applyFont="1" applyFill="1" applyBorder="1" applyAlignment="1">
      <alignment horizontal="justify" vertical="top" wrapText="1"/>
    </xf>
    <xf numFmtId="0" fontId="6" fillId="2" borderId="19" xfId="0" applyFont="1" applyFill="1" applyBorder="1" applyAlignment="1">
      <alignment horizontal="justify" vertical="top" wrapText="1"/>
    </xf>
    <xf numFmtId="0" fontId="6" fillId="2" borderId="0" xfId="0" applyFont="1" applyFill="1" applyBorder="1" applyAlignment="1">
      <alignment horizontal="justify" vertical="top" wrapText="1"/>
    </xf>
    <xf numFmtId="0" fontId="6" fillId="2" borderId="20" xfId="0" applyFont="1" applyFill="1" applyBorder="1" applyAlignment="1">
      <alignment horizontal="justify" vertical="top" wrapText="1"/>
    </xf>
    <xf numFmtId="0" fontId="6" fillId="2" borderId="5" xfId="0" applyFont="1" applyFill="1" applyBorder="1" applyAlignment="1">
      <alignment horizontal="justify" vertical="top" wrapText="1"/>
    </xf>
    <xf numFmtId="0" fontId="6" fillId="2" borderId="6" xfId="0" applyFont="1" applyFill="1" applyBorder="1" applyAlignment="1">
      <alignment horizontal="justify" vertical="top" wrapText="1"/>
    </xf>
    <xf numFmtId="0" fontId="6" fillId="2" borderId="21" xfId="0" applyFont="1" applyFill="1" applyBorder="1" applyAlignment="1">
      <alignment horizontal="justify" vertical="top" wrapText="1"/>
    </xf>
    <xf numFmtId="0" fontId="5" fillId="2" borderId="0" xfId="0" applyFont="1" applyFill="1" applyBorder="1" applyAlignment="1">
      <alignment horizontal="center"/>
    </xf>
    <xf numFmtId="0" fontId="4" fillId="2" borderId="22" xfId="0" applyFont="1" applyFill="1" applyBorder="1" applyAlignment="1">
      <alignment vertical="center" wrapText="1"/>
    </xf>
    <xf numFmtId="0" fontId="4" fillId="2" borderId="23" xfId="0" applyFont="1" applyFill="1" applyBorder="1" applyAlignment="1">
      <alignment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2" xfId="0" applyFont="1" applyFill="1" applyBorder="1" applyAlignment="1">
      <alignment horizontal="justify" vertical="center" wrapText="1"/>
    </xf>
    <xf numFmtId="0" fontId="4" fillId="2" borderId="23" xfId="0" applyFont="1" applyFill="1" applyBorder="1" applyAlignment="1">
      <alignment horizontal="justify" vertical="center" wrapText="1"/>
    </xf>
    <xf numFmtId="17" fontId="4" fillId="2" borderId="22" xfId="0" applyNumberFormat="1" applyFont="1" applyFill="1" applyBorder="1" applyAlignment="1">
      <alignment horizontal="center" vertical="center" wrapText="1"/>
    </xf>
    <xf numFmtId="17" fontId="4" fillId="2" borderId="23" xfId="0" applyNumberFormat="1" applyFont="1" applyFill="1" applyBorder="1" applyAlignment="1">
      <alignment horizontal="center" vertical="center" wrapText="1"/>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cellXfs>
  <cellStyles count="2">
    <cellStyle name="Millares" xfId="1" builtinId="3"/>
    <cellStyle name="Normal" xfId="0" builtinId="0"/>
  </cellStyles>
  <dxfs count="100">
    <dxf>
      <border>
        <top style="thin">
          <color indexed="64"/>
        </top>
        <vertical style="thin">
          <color indexed="64"/>
        </vertical>
        <horizontal style="thin">
          <color indexed="64"/>
        </horizontal>
      </border>
    </dxf>
    <dxf>
      <alignment horizontal="general" readingOrder="0"/>
    </dxf>
    <dxf>
      <numFmt numFmtId="165" formatCode="_-* #,##0_-;\-* #,##0_-;_-* &quot;-&quot;??_-;_-@_-"/>
    </dxf>
    <dxf>
      <numFmt numFmtId="165"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5" formatCode="_-* #,##0_-;\-* #,##0_-;_-* &quot;-&quot;??_-;_-@_-"/>
    </dxf>
    <dxf>
      <numFmt numFmtId="165"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[informe_pqrs_enero_2017_universidad_distrital_francisco_jos_de_caldas_1.xlsx]Canal!Tabla dinámica1</c:name>
    <c:fmtId val="2"/>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551192912"/>
        <c:axId val="551193472"/>
      </c:barChart>
      <c:catAx>
        <c:axId val="551192912"/>
        <c:scaling>
          <c:orientation val="minMax"/>
        </c:scaling>
        <c:delete val="0"/>
        <c:axPos val="b"/>
        <c:majorTickMark val="out"/>
        <c:minorTickMark val="none"/>
        <c:tickLblPos val="nextTo"/>
        <c:crossAx val="551193472"/>
        <c:crosses val="autoZero"/>
        <c:auto val="1"/>
        <c:lblAlgn val="ctr"/>
        <c:lblOffset val="100"/>
        <c:noMultiLvlLbl val="0"/>
      </c:catAx>
      <c:valAx>
        <c:axId val="551193472"/>
        <c:scaling>
          <c:orientation val="minMax"/>
        </c:scaling>
        <c:delete val="0"/>
        <c:axPos val="l"/>
        <c:majorGridlines/>
        <c:numFmt formatCode="General" sourceLinked="1"/>
        <c:majorTickMark val="out"/>
        <c:minorTickMark val="none"/>
        <c:tickLblPos val="nextTo"/>
        <c:crossAx val="551192912"/>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[informe_pqrs_enero_2017_universidad_distrital_francisco_jos_de_caldas_1.xlsx]Sistema!Tabla dinámica2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551195152"/>
        <c:axId val="403025136"/>
      </c:barChart>
      <c:catAx>
        <c:axId val="551195152"/>
        <c:scaling>
          <c:orientation val="minMax"/>
        </c:scaling>
        <c:delete val="0"/>
        <c:axPos val="b"/>
        <c:majorTickMark val="out"/>
        <c:minorTickMark val="none"/>
        <c:tickLblPos val="nextTo"/>
        <c:crossAx val="403025136"/>
        <c:crosses val="autoZero"/>
        <c:auto val="1"/>
        <c:lblAlgn val="ctr"/>
        <c:lblOffset val="100"/>
        <c:noMultiLvlLbl val="0"/>
      </c:catAx>
      <c:valAx>
        <c:axId val="403025136"/>
        <c:scaling>
          <c:orientation val="minMax"/>
        </c:scaling>
        <c:delete val="0"/>
        <c:axPos val="l"/>
        <c:majorGridlines/>
        <c:numFmt formatCode="General" sourceLinked="1"/>
        <c:majorTickMark val="out"/>
        <c:minorTickMark val="none"/>
        <c:tickLblPos val="nextTo"/>
        <c:crossAx val="551195152"/>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[informe_pqrs_enero_2017_universidad_distrital_francisco_jos_de_caldas_1.xlsx]tiempo!Tabla dinámica3</c:name>
    <c:fmtId val="2"/>
  </c:pivotSource>
  <c:chart>
    <c:title>
      <c:overlay val="0"/>
    </c:title>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403026816"/>
        <c:axId val="403027376"/>
      </c:barChart>
      <c:catAx>
        <c:axId val="403026816"/>
        <c:scaling>
          <c:orientation val="minMax"/>
        </c:scaling>
        <c:delete val="0"/>
        <c:axPos val="b"/>
        <c:majorTickMark val="out"/>
        <c:minorTickMark val="none"/>
        <c:tickLblPos val="nextTo"/>
        <c:crossAx val="403027376"/>
        <c:crosses val="autoZero"/>
        <c:auto val="1"/>
        <c:lblAlgn val="ctr"/>
        <c:lblOffset val="100"/>
        <c:noMultiLvlLbl val="0"/>
      </c:catAx>
      <c:valAx>
        <c:axId val="403027376"/>
        <c:scaling>
          <c:orientation val="minMax"/>
        </c:scaling>
        <c:delete val="0"/>
        <c:axPos val="l"/>
        <c:majorGridlines/>
        <c:numFmt formatCode="General" sourceLinked="1"/>
        <c:majorTickMark val="out"/>
        <c:minorTickMark val="none"/>
        <c:tickLblPos val="nextTo"/>
        <c:crossAx val="403026816"/>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[informe_pqrs_enero_2017_universidad_distrital_francisco_jos_de_caldas_1.xlsx]Grafica-Solucionados!Tabla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759</c:v>
                </c:pt>
              </c:numCache>
            </c:numRef>
          </c:val>
        </c:ser>
        <c:dLbls>
          <c:showLegendKey val="0"/>
          <c:showVal val="0"/>
          <c:showCatName val="0"/>
          <c:showSerName val="0"/>
          <c:showPercent val="0"/>
          <c:showBubbleSize val="0"/>
        </c:dLbls>
        <c:gapWidth val="150"/>
        <c:axId val="553512752"/>
        <c:axId val="553513312"/>
      </c:barChart>
      <c:catAx>
        <c:axId val="553512752"/>
        <c:scaling>
          <c:orientation val="minMax"/>
        </c:scaling>
        <c:delete val="0"/>
        <c:axPos val="l"/>
        <c:numFmt formatCode="General" sourceLinked="0"/>
        <c:majorTickMark val="out"/>
        <c:minorTickMark val="none"/>
        <c:tickLblPos val="nextTo"/>
        <c:crossAx val="553513312"/>
        <c:crosses val="autoZero"/>
        <c:auto val="1"/>
        <c:lblAlgn val="ctr"/>
        <c:lblOffset val="100"/>
        <c:noMultiLvlLbl val="0"/>
      </c:catAx>
      <c:valAx>
        <c:axId val="553513312"/>
        <c:scaling>
          <c:orientation val="minMax"/>
        </c:scaling>
        <c:delete val="1"/>
        <c:axPos val="b"/>
        <c:numFmt formatCode="General" sourceLinked="1"/>
        <c:majorTickMark val="out"/>
        <c:minorTickMark val="none"/>
        <c:tickLblPos val="nextTo"/>
        <c:crossAx val="55351275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[informe_pqrs_enero_2017_universidad_distrital_francisco_jos_de_caldas_1.xlsx]Grafica-Recibidos!Tabla dinámica3</c:name>
    <c:fmtId val="0"/>
  </c:pivotSource>
  <c:chart>
    <c:title>
      <c:tx>
        <c:rich>
          <a:bodyPr/>
          <a:lstStyle/>
          <a:p>
            <a:pPr>
              <a:defRPr sz="1200"/>
            </a:pPr>
            <a:r>
              <a:rPr lang="es-CO" sz="1200"/>
              <a:t>Total de Requerimitos recibidos por Sistema</a:t>
            </a:r>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796</c:v>
                </c:pt>
              </c:numCache>
            </c:numRef>
          </c:val>
        </c:ser>
        <c:dLbls>
          <c:showLegendKey val="0"/>
          <c:showVal val="1"/>
          <c:showCatName val="0"/>
          <c:showSerName val="0"/>
          <c:showPercent val="0"/>
          <c:showBubbleSize val="0"/>
        </c:dLbls>
        <c:gapWidth val="150"/>
        <c:overlap val="-25"/>
        <c:axId val="553515552"/>
        <c:axId val="555508992"/>
      </c:barChart>
      <c:catAx>
        <c:axId val="553515552"/>
        <c:scaling>
          <c:orientation val="minMax"/>
        </c:scaling>
        <c:delete val="0"/>
        <c:axPos val="l"/>
        <c:numFmt formatCode="General" sourceLinked="0"/>
        <c:majorTickMark val="none"/>
        <c:minorTickMark val="none"/>
        <c:tickLblPos val="nextTo"/>
        <c:crossAx val="555508992"/>
        <c:crosses val="autoZero"/>
        <c:auto val="1"/>
        <c:lblAlgn val="ctr"/>
        <c:lblOffset val="100"/>
        <c:noMultiLvlLbl val="0"/>
      </c:catAx>
      <c:valAx>
        <c:axId val="555508992"/>
        <c:scaling>
          <c:orientation val="minMax"/>
        </c:scaling>
        <c:delete val="1"/>
        <c:axPos val="b"/>
        <c:numFmt formatCode="_-* #,##0_-;\-* #,##0_-;_-* &quot;-&quot;??_-;_-@_-" sourceLinked="1"/>
        <c:majorTickMark val="out"/>
        <c:minorTickMark val="none"/>
        <c:tickLblPos val="nextTo"/>
        <c:crossAx val="553515552"/>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[informe_pqrs_enero_2017_universidad_distrital_francisco_jos_de_caldas_1.xlsx]Grafica-Top!Tabla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57"/>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8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'Grafica-Top'!$B$4:$B$9</c:f>
              <c:strCache>
                <c:ptCount val="5"/>
                <c:pt idx="0">
                  <c:v>CURSOS DE IDIOMAS Y EDUCACIÓN NO FORMAL</c:v>
                </c:pt>
                <c:pt idx="1">
                  <c:v>Atención y Servicio a la Ciudadanía</c:v>
                </c:pt>
                <c:pt idx="2">
                  <c:v>Admisiones</c:v>
                </c:pt>
                <c:pt idx="3">
                  <c:v>ADMISIÓN DE PROYECTOS DE PREGRADO Y POSGRADO</c:v>
                </c:pt>
                <c:pt idx="4">
                  <c:v>CALIDAD DEL SERVICIO</c:v>
                </c:pt>
              </c:strCache>
            </c:strRef>
          </c:cat>
          <c:val>
            <c:numRef>
              <c:f>'Grafica-Top'!$C$4:$C$9</c:f>
              <c:numCache>
                <c:formatCode>_-* #,##0_-;\-* #,##0_-;_-* "-"??_-;_-@_-</c:formatCode>
                <c:ptCount val="5"/>
                <c:pt idx="0">
                  <c:v>33</c:v>
                </c:pt>
                <c:pt idx="1">
                  <c:v>51</c:v>
                </c:pt>
                <c:pt idx="2">
                  <c:v>62</c:v>
                </c:pt>
                <c:pt idx="3">
                  <c:v>94</c:v>
                </c:pt>
                <c:pt idx="4">
                  <c:v>445</c:v>
                </c:pt>
              </c:numCache>
            </c:numRef>
          </c:val>
        </c:ser>
        <c:dLbls>
          <c:showLegendKey val="0"/>
          <c:showVal val="0"/>
          <c:showCatName val="0"/>
          <c:showSerName val="0"/>
          <c:showPercent val="0"/>
          <c:showBubbleSize val="0"/>
        </c:dLbls>
        <c:gapWidth val="150"/>
        <c:axId val="555511232"/>
        <c:axId val="555511792"/>
      </c:barChart>
      <c:catAx>
        <c:axId val="555511232"/>
        <c:scaling>
          <c:orientation val="minMax"/>
        </c:scaling>
        <c:delete val="0"/>
        <c:axPos val="l"/>
        <c:numFmt formatCode="General" sourceLinked="0"/>
        <c:majorTickMark val="out"/>
        <c:minorTickMark val="none"/>
        <c:tickLblPos val="nextTo"/>
        <c:txPr>
          <a:bodyPr/>
          <a:lstStyle/>
          <a:p>
            <a:pPr>
              <a:defRPr sz="800"/>
            </a:pPr>
            <a:endParaRPr lang="es-CO"/>
          </a:p>
        </c:txPr>
        <c:crossAx val="555511792"/>
        <c:crosses val="autoZero"/>
        <c:auto val="1"/>
        <c:lblAlgn val="ctr"/>
        <c:lblOffset val="100"/>
        <c:noMultiLvlLbl val="0"/>
      </c:catAx>
      <c:valAx>
        <c:axId val="555511792"/>
        <c:scaling>
          <c:orientation val="minMax"/>
        </c:scaling>
        <c:delete val="1"/>
        <c:axPos val="b"/>
        <c:numFmt formatCode="_-* #,##0_-;\-* #,##0_-;_-* &quot;-&quot;??_-;_-@_-" sourceLinked="1"/>
        <c:majorTickMark val="out"/>
        <c:minorTickMark val="none"/>
        <c:tickLblPos val="nextTo"/>
        <c:crossAx val="55551123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[informe_pqrs_enero_2017_universidad_distrital_francisco_jos_de_caldas_1.xlsx]Grafica-Recibidos!Tabla dinámica3</c:name>
    <c:fmtId val="2"/>
  </c:pivotSource>
  <c:chart>
    <c:title>
      <c:tx>
        <c:rich>
          <a:bodyPr/>
          <a:lstStyle/>
          <a:p>
            <a:pPr>
              <a:defRPr sz="1200"/>
            </a:pPr>
            <a:r>
              <a:rPr lang="es-CO" sz="1200"/>
              <a:t>Total de Requerimientos Recibidos por Sistema de</a:t>
            </a:r>
            <a:r>
              <a:rPr lang="es-CO" sz="1200" baseline="0"/>
              <a:t> Registro PQR</a:t>
            </a:r>
            <a:endParaRPr lang="es-CO" sz="1200"/>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796</c:v>
                </c:pt>
              </c:numCache>
            </c:numRef>
          </c:val>
        </c:ser>
        <c:dLbls>
          <c:showLegendKey val="0"/>
          <c:showVal val="1"/>
          <c:showCatName val="0"/>
          <c:showSerName val="0"/>
          <c:showPercent val="0"/>
          <c:showBubbleSize val="0"/>
        </c:dLbls>
        <c:gapWidth val="150"/>
        <c:overlap val="-25"/>
        <c:axId val="2059704816"/>
        <c:axId val="2059705376"/>
      </c:barChart>
      <c:catAx>
        <c:axId val="2059704816"/>
        <c:scaling>
          <c:orientation val="minMax"/>
        </c:scaling>
        <c:delete val="0"/>
        <c:axPos val="l"/>
        <c:numFmt formatCode="General" sourceLinked="0"/>
        <c:majorTickMark val="none"/>
        <c:minorTickMark val="none"/>
        <c:tickLblPos val="nextTo"/>
        <c:crossAx val="2059705376"/>
        <c:crosses val="autoZero"/>
        <c:auto val="1"/>
        <c:lblAlgn val="ctr"/>
        <c:lblOffset val="100"/>
        <c:noMultiLvlLbl val="0"/>
      </c:catAx>
      <c:valAx>
        <c:axId val="2059705376"/>
        <c:scaling>
          <c:orientation val="minMax"/>
        </c:scaling>
        <c:delete val="1"/>
        <c:axPos val="b"/>
        <c:numFmt formatCode="_-* #,##0_-;\-* #,##0_-;_-* &quot;-&quot;??_-;_-@_-" sourceLinked="1"/>
        <c:majorTickMark val="out"/>
        <c:minorTickMark val="none"/>
        <c:tickLblPos val="nextTo"/>
        <c:crossAx val="2059704816"/>
        <c:crosses val="autoZero"/>
        <c:crossBetween val="between"/>
      </c:valAx>
    </c:plotArea>
    <c:legend>
      <c:legendPos val="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[informe_pqrs_enero_2017_universidad_distrital_francisco_jos_de_caldas_1.xlsx]Grafica-Solucionados!Tabla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759</c:v>
                </c:pt>
              </c:numCache>
            </c:numRef>
          </c:val>
        </c:ser>
        <c:dLbls>
          <c:showLegendKey val="0"/>
          <c:showVal val="0"/>
          <c:showCatName val="0"/>
          <c:showSerName val="0"/>
          <c:showPercent val="0"/>
          <c:showBubbleSize val="0"/>
        </c:dLbls>
        <c:gapWidth val="150"/>
        <c:axId val="1989687136"/>
        <c:axId val="1989687696"/>
      </c:barChart>
      <c:catAx>
        <c:axId val="1989687136"/>
        <c:scaling>
          <c:orientation val="minMax"/>
        </c:scaling>
        <c:delete val="0"/>
        <c:axPos val="l"/>
        <c:numFmt formatCode="General" sourceLinked="0"/>
        <c:majorTickMark val="out"/>
        <c:minorTickMark val="none"/>
        <c:tickLblPos val="nextTo"/>
        <c:crossAx val="1989687696"/>
        <c:crosses val="autoZero"/>
        <c:auto val="1"/>
        <c:lblAlgn val="ctr"/>
        <c:lblOffset val="100"/>
        <c:noMultiLvlLbl val="0"/>
      </c:catAx>
      <c:valAx>
        <c:axId val="1989687696"/>
        <c:scaling>
          <c:orientation val="minMax"/>
        </c:scaling>
        <c:delete val="1"/>
        <c:axPos val="b"/>
        <c:numFmt formatCode="General" sourceLinked="1"/>
        <c:majorTickMark val="out"/>
        <c:minorTickMark val="none"/>
        <c:tickLblPos val="nextTo"/>
        <c:crossAx val="1989687136"/>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[informe_pqrs_enero_2017_universidad_distrital_francisco_jos_de_caldas_1.xlsx]Grafica-Top!Tabla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5494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sz="10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10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'Grafica-Top'!$B$4:$B$9</c:f>
              <c:strCache>
                <c:ptCount val="5"/>
                <c:pt idx="0">
                  <c:v>CURSOS DE IDIOMAS Y EDUCACIÓN NO FORMAL</c:v>
                </c:pt>
                <c:pt idx="1">
                  <c:v>Atención y Servicio a la Ciudadanía</c:v>
                </c:pt>
                <c:pt idx="2">
                  <c:v>Admisiones</c:v>
                </c:pt>
                <c:pt idx="3">
                  <c:v>ADMISIÓN DE PROYECTOS DE PREGRADO Y POSGRADO</c:v>
                </c:pt>
                <c:pt idx="4">
                  <c:v>CALIDAD DEL SERVICIO</c:v>
                </c:pt>
              </c:strCache>
            </c:strRef>
          </c:cat>
          <c:val>
            <c:numRef>
              <c:f>'Grafica-Top'!$C$4:$C$9</c:f>
              <c:numCache>
                <c:formatCode>_-* #,##0_-;\-* #,##0_-;_-* "-"??_-;_-@_-</c:formatCode>
                <c:ptCount val="5"/>
                <c:pt idx="0">
                  <c:v>33</c:v>
                </c:pt>
                <c:pt idx="1">
                  <c:v>51</c:v>
                </c:pt>
                <c:pt idx="2">
                  <c:v>62</c:v>
                </c:pt>
                <c:pt idx="3">
                  <c:v>94</c:v>
                </c:pt>
                <c:pt idx="4">
                  <c:v>445</c:v>
                </c:pt>
              </c:numCache>
            </c:numRef>
          </c:val>
        </c:ser>
        <c:dLbls>
          <c:showLegendKey val="0"/>
          <c:showVal val="0"/>
          <c:showCatName val="0"/>
          <c:showSerName val="0"/>
          <c:showPercent val="0"/>
          <c:showBubbleSize val="0"/>
        </c:dLbls>
        <c:gapWidth val="150"/>
        <c:axId val="139478256"/>
        <c:axId val="139478816"/>
      </c:barChart>
      <c:catAx>
        <c:axId val="139478256"/>
        <c:scaling>
          <c:orientation val="minMax"/>
        </c:scaling>
        <c:delete val="0"/>
        <c:axPos val="l"/>
        <c:numFmt formatCode="General" sourceLinked="0"/>
        <c:majorTickMark val="out"/>
        <c:minorTickMark val="none"/>
        <c:tickLblPos val="nextTo"/>
        <c:txPr>
          <a:bodyPr/>
          <a:lstStyle/>
          <a:p>
            <a:pPr>
              <a:defRPr sz="800"/>
            </a:pPr>
            <a:endParaRPr lang="es-CO"/>
          </a:p>
        </c:txPr>
        <c:crossAx val="139478816"/>
        <c:crosses val="autoZero"/>
        <c:auto val="1"/>
        <c:lblAlgn val="ctr"/>
        <c:lblOffset val="100"/>
        <c:noMultiLvlLbl val="0"/>
      </c:catAx>
      <c:valAx>
        <c:axId val="139478816"/>
        <c:scaling>
          <c:orientation val="minMax"/>
        </c:scaling>
        <c:delete val="1"/>
        <c:axPos val="b"/>
        <c:numFmt formatCode="_-* #,##0_-;\-* #,##0_-;_-* &quot;-&quot;??_-;_-@_-" sourceLinked="1"/>
        <c:majorTickMark val="out"/>
        <c:minorTickMark val="none"/>
        <c:tickLblPos val="nextTo"/>
        <c:crossAx val="139478256"/>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f" refreshedDate="42767.673101157408" createdVersion="3" refreshedVersion="4" minRefreshableVersion="3" recordCount="98">
  <cacheSource type="worksheet">
    <worksheetSource ref="B1:G1048576" sheet="Insumo-Recibido"/>
  </cacheSource>
  <cacheFields count="6">
    <cacheField name="Tipología" numFmtId="0">
      <sharedItems containsBlank="1" count="13">
        <s v="CONSULTA"/>
        <s v="DENUNCIA POR ACTOS DE CORRUPCIÓN"/>
        <s v="DERECHO DE PETICIÓN DE INTERÉS GENERAL"/>
        <s v="DERECHO DE PETICIÓN DE INTERÉS PARTICULAR"/>
        <s v="FELICITACIÓN"/>
        <s v="QUEJA"/>
        <s v="RECLAMO"/>
        <s v="SOLICITUD DE COPIA"/>
        <s v="SOLICITUD DE INFORMACIÓN"/>
        <s v="SUGERENCIA"/>
        <m/>
        <s v="Petición de Interes Particular" u="1"/>
        <s v="Petición de Interes General" u="1"/>
      </sharedItems>
    </cacheField>
    <cacheField name="Subtema y/o Descriptor" numFmtId="0">
      <sharedItems containsBlank="1" count="156">
        <s v="ADMISIÓN DE PROYECTOS DE PREGRADO Y POSGRADO"/>
        <s v="Atención y Servicio a la Ciudadanía"/>
        <s v="BIENESTAR INSTITUCIONAL: APOYO ALIMENTARIO, RELIQUIDACIÓN DE MATRÍCULA, SERVICIO DE SALUD"/>
        <s v="FALLAS TECNOLÓGICAS DE RED Y CONECTIVIDAD: PWI, CONDOR, CORREO INSTITUCIONAL, SISTEMA ELECTRICO"/>
        <s v="INSCRIPCIÓN DE PROYECTOS DE PREGRADO Y POSGRADO"/>
        <s v="MATRÍCULA DE PROYECTOS DE PREGRADO Y POSGRADO"/>
        <s v="REINGRESOS Y TRANSFERENCIAS"/>
        <s v="(en blanco)"/>
        <s v="TRASLADO POR NO COMPETENCIA"/>
        <s v="VEEDURIAS CIUDADANAS"/>
        <s v="CURSOS DE IDIOMAS Y EDUCACIÓN NO FORMAL"/>
        <s v="INSCRIPCIÓN, ADICIÓN, HOMOLOGACIÓN Y CANCELACIÓN DE ASIGNATURAS "/>
        <s v="ADMINISTRACION DEL TALENTO HUMANO"/>
        <s v="AGRESIÓN (FÍSICA Y PSICOLOGICA)"/>
        <s v="CERTIFICADOS, CONSTANCIAS Y DERECHOS PECUINARIOS INSTITUCIONALES"/>
        <s v="MODALIDADES DE GRADO: CRITERIOS MINIMOS DE APLICACIÓN, CONFLICTO ENTRE ACTORES. "/>
        <s v="PRESUNTO INCUMPLIMIENTO EN LA ATENCIÓN PRESENCIAL, TELEFONICA Y VIRTUAL"/>
        <s v="CALIDAD DEL SERVICIO"/>
        <s v="ADECUACIONES Y DISPONIBILIDAD DE ESPACIOS FÍSICOS"/>
        <s v="Admisiones"/>
        <s v="APLAZAMIENTO O CANCELACIÓN DE SEMESTRE"/>
        <s v="Contratación"/>
        <s v="CONTRATACIÓN DE PERSONAL"/>
        <s v="Convenios"/>
        <s v="PROYECTOS CURRICULARES DE PREGRADO Y POSGRADO"/>
        <s v="Proyectos curriculares y cursos"/>
        <m/>
        <s v="COMPORTAMIENTO PERSONAL DE CONTROL – TRONCALES" u="1"/>
        <s v="TEMAS ADMINISTRATIVOS – ZONAL" u="1"/>
        <s v="CENTRO DE DOCUMENTACION-RADICACION" u="1"/>
        <s v="PÁGINA WEB SITP – TRANSMILENIO" u="1"/>
        <s v="INFRAESTRUCTURA E INSTALACIONES" u="1"/>
        <s v="ACCIDENTE BUSES-ZONAL " u="1"/>
        <s v="AMPLIAR ESTACIONES Y PORTALES" u="1"/>
        <s v="CAMBIO DE RUTA – ALIMENTADORES" u="1"/>
        <s v="BIENESTAR INSTITUCIONAL" u="1"/>
        <s v="MIGRACION" u="1"/>
        <s v="HURTO EN EL SISTEMA" u="1"/>
        <s v="SEÑALIZACION DE SERVICIOS – ZONAL" u="1"/>
        <s v="RECAUDO INTEGRACIÓN MEDIOS DE PAGO" u="1"/>
        <s v="RECAUDO POBLACION PREFERENCIAL DISCAPACIDAD" u="1"/>
        <s v="FRECUENCIA DE SERVICIO – ALIMENTADORES" u="1"/>
        <s v="MANTENIMIENTO ESTACIONES, PORTALES O PARADEROS" u="1"/>
        <s v="SEÑALIZACION DE SERVICIOS - TRONCALES" u="1"/>
        <s v="AMBIENTALES TMSA" u="1"/>
        <s v="TEMAS ADMINISTRATIVOS-ALIMENTADORES" u="1"/>
        <s v="COMPORTAMIENTO PERSONAL DE VIGILANCIA" u="1"/>
        <s v="APROXIMACION DEFICIENTE – TRONCALES" u="1"/>
        <s v="FORMA DE CONDUCCIÓN – DUAL" u="1"/>
        <s v="TEMAS ADMINISTRATIVOS-TRONCALES" u="1"/>
        <s v="COMPORTAMIENTO PERSONAL DE TAQUILLA" u="1"/>
        <s v="CICLOPARQUEADEROS" u="1"/>
        <s v="NUEVA RUTA – TRONCALES" u="1"/>
        <s v="UBICACIÓN PARADEO – ZONAL" u="1"/>
        <s v="INCUMPLIMIENTOS DE FUNCIONES SERVIDORES" u="1"/>
        <s v="SEGURIDAD VENDEDORES AMBULANTES" u="1"/>
        <s v="CAMBIO DE RUTA  - ZONAL" u="1"/>
        <s v="RECAUDO PUNTOS DE RECARGA" u="1"/>
        <s v="COMPORTAMIENTO PERSONAL DE ASEO" u="1"/>
        <s v="SOLICITUD DE EMPLEO" u="1"/>
        <s v="COMPORTAMIENTO PERSONAL CONTROL – ALIMENTADORES" u="1"/>
        <s v="MANTENIMIENTO ASCENSORES" u="1"/>
        <s v="DOCENTES" u="1"/>
        <s v="COMPORTAMIENTO PERSONAL – TORNIQUETE" u="1"/>
        <s v="ORGANIZACION USUARIOS" u="1"/>
        <s v="CAMPAÑAS, EVENTOS, INVITACIONES, PUBLICACIONES" u="1"/>
        <s v="MANTENIMIENTO – ALIMENTADORES" u="1"/>
        <s v="ACCIDENTE EN ESTACIONES Y PORTALES" u="1"/>
        <s v="FACULTADES" u="1"/>
        <s v="SEGURIDAD EN BUSES – TRONCALES" u="1"/>
        <s v="RESPUESTA A RADICADOS" u="1"/>
        <s v="PROGRAMAS POSGRADO" u="1"/>
        <s v="RECAUDO TARJETA DESCARGADA Y COBROS ADICIONALES" u="1"/>
        <s v="FORMA DE CONDUCCION – TRONCALES" u="1"/>
        <s v="CAMBIO DE RUTA – TRONCALES" u="1"/>
        <s v="FALLAS TECNOLOGICAS, DE RED Y CONECTIVIDAD" u="1"/>
        <s v="TEMAS ADMINISTRATIVOS Y FINANCIEROS" u="1"/>
        <s v="CONVENIOS: INTERADMINISTRATIVOS/INTERINSTITUCIONALES, DE COOPERACION, DESEMPEÑO, RENTABILIDAD SOCIAL" u="1"/>
        <s v="FRECUENCIA DE SERVICIO – TRONCALES" u="1"/>
        <s v="ACCIDENTE BUSES-DUAL" u="1"/>
        <s v="APRISIONAMIENTO DE PUERTAS – ALIMENTADORES" u="1"/>
        <s v="ACCIDENTE BUSES-TRONCALES" u="1"/>
        <s v="COMPORTAMIENTO PERSONAL DE POLICIA" u="1"/>
        <s v="AMBIENTALES BUSES-  ALIMENTADORES" u="1"/>
        <s v="RECAUDO NO VENTA VARIAS TARJETAS" u="1"/>
        <s v="PERDIDA, ROBO O BLOQUEO DE TARJETA" u="1"/>
        <s v="COMPORTAMIENTO PERSONAL DE ORIENTACION EN VIA – MISION BOGOTA" u="1"/>
        <s v="TEMAS ADMINISTRATIVOS-RECAUDO" u="1"/>
        <s v="RECAUDO PERDIDA DE TARJETA TULLAVE" u="1"/>
        <s v="CURSOS DE EXTENSION" u="1"/>
        <s v="SEÑALIZACIÓN EN PARADERO" u="1"/>
        <s v="INCUMPLIMIENTO DE FUNCIONES SERVIDORES-INCIDENCIA DISCIPLINARIA" u="1"/>
        <s v="COMPORTAMIENTO PERSONAL DE CONTROL – ZONAL" u="1"/>
        <s v="AMBIENTALES BUSES-TRONCALES" u="1"/>
        <s v="CURSOS DE IDIOMAS" u="1"/>
        <s v="PAGINA WEB Y SISTEMAS DE INFORMACION" u="1"/>
        <s v="RECAUDO FALLA DE TARJETA" u="1"/>
        <s v="TEMAS TECNOLÓGICOS, DE RED Y CONECTIVIDAD" u="1"/>
        <s v="TEMAS PERSONAS EN CONDICION DE DISCAPACIDAD – TRONCALES" u="1"/>
        <s v="SEGURIDAD EN ESTACIONES Y PORTALES" u="1"/>
        <s v="FORMA DE CONDUCCIÓN – ZONAL" u="1"/>
        <s v="INFORMACION INTERNA Y EXTERNA DE LA GESTION" u="1"/>
        <s v="ATENCION Y PORTAFOLIO DE SERVICIOS" u="1"/>
        <s v="APRISIONAMIENTO DE PUERTAS - ZONAL" u="1"/>
        <s v="APROXIMACIÓN DEFICIENTE - ZONAL" u="1"/>
        <s v="BANCO DE PROGRAMAS Y PROYECTOS E INFORMACION DE PROYECTOS" u="1"/>
        <s v="ATENCION Y SERVICIO A LA CIUDADANIA" u="1"/>
        <s v="UBICACION PARADERO - ALIMENTADORES" u="1"/>
        <s v="MANTENIMIENTO – TRONCALES" u="1"/>
        <s v="NUEVA RUTA – ALIMENTADORES" u="1"/>
        <s v="NUEVA RUTA – ZONAL" u="1"/>
        <s v="APRISIONAMIENTO DE PUERTAS – TRONCALES" u="1"/>
        <s v="RECAUDO CONSULTA DE SALDOS Y MOVIMIENTOS" u="1"/>
        <s v="TEMAS PERSONAS EN CONDICION DE DISCAPACIDAD – ALIMENTADORES" u="1"/>
        <s v="RECAUDO MANTENIMIENTO VALIDADOR DE TARJETA" u="1"/>
        <s v="TEMAS PERSONAS EN CONDICION DE DISCAPACIDAD – ZONAL" u="1"/>
        <s v="NO PARADA PROGRAMADA – ZONAL" u="1"/>
        <s v="TARIFAS: INCENTIVO SISBEN, SUBSIDIOS PERSONAS CON DISCAPACIDAD" u="1"/>
        <s v="RECAUDO SOLICITUD DE TARJETA" u="1"/>
        <s v="RECAUDO CAMBIO DE TARJETA (MP)" u="1"/>
        <s v="RECAUDO DISPONIBILIDAD DE EFECTIVO" u="1"/>
        <s v="ESTATUTOS Y ACUERDOS" u="1"/>
        <s v="INGRESO INDEBIDO – ZONAL" u="1"/>
        <s v="SEGURIDAD EN BUSES – ALIMENTADORES" u="1"/>
        <s v="FRECUENCIA DE SERVICIO – DUAL" u="1"/>
        <s v="INGRESO INDEBIDO SISTEMA TRANSMILENIO" u="1"/>
        <s v="RECAUDO MANTENIMIENTO PUNTOS DE RECARGA AUTOMÁTICO" u="1"/>
        <s v="RECUADO POBLACION PREFERENCIAL SISBEN" u="1"/>
        <s v="CONGESTIÓN ENTRADA Y SALIDA ESTACIONES Y PORTALES" u="1"/>
        <s v="BAÑOS ESTACIONES" u="1"/>
        <s v="COMPORTAMIENTO PERSONAL PUNTOS DE PERSONALIZACIÓN" u="1"/>
        <s v="TEMAS DE CONTRATACION: PERSONAL/RECURSOS FISICOS" u="1"/>
        <s v="SEÑALIZACION ESTACIONES Y PORTALES" u="1"/>
        <s v="AMBIENTALES BUSES-ZONALES" u="1"/>
        <s v="NUEVA RUTA – DUAL" u="1"/>
        <s v="HABILITAR PARADA EN ESTACIÓN" u="1"/>
        <s v="HORARIOS DE SERVICIO" u="1"/>
        <s v="NO PARADA PROGRAMADA – TRONCALES" u="1"/>
        <s v="COMPORTAMIENTO CONDUCTOR – TRONCALES" u="1"/>
        <s v="COMPORTAMIENTO CONDUCTOR – ZONAL" u="1"/>
        <s v="INGRESO INDEBIDO – DUAL" u="1"/>
        <s v="FRECUENCIA DE SERVICIO – ZONAL" u="1"/>
        <s v="FORMA DE CONDUCCION - ALIMENTADORES" u="1"/>
        <s v="TEMAS ADMINISTRATIVOS-TMSA" u="1"/>
        <s v="RECAUDO MANTENIMIENTO TORNIQUETES" u="1"/>
        <s v="RECAUDO PUNTOS DE PERSONALIZACIÓN" u="1"/>
        <s v="ACCIDENTE BUSES-ALIMENTADOR" u="1"/>
        <s v="NO PARADA PROGRAMADA – ALIMENTADORES" u="1"/>
        <s v="PROGRAMAS PREGRADO" u="1"/>
        <s v="MANTENIMIENTO – ZONAL" u="1"/>
        <s v="RECAUDO FRAUDE EN TAQUILLA" u="1"/>
        <s v="ADMISIONES - OPCIONADOS (CUPOS E INSCRIPCIONES)" u="1"/>
        <s v="COMPORTAMIENTO CONDUCTOR - ALIMENTADORES" u="1"/>
        <s v="DEFENSOR DEL CIUDADANO" u="1"/>
        <s v="SEGURIDAD EN BUSES – ZONALES" u="1"/>
        <s v="NO PARADA PROGRAMADA – DUAL" u="1"/>
      </sharedItems>
    </cacheField>
    <cacheField name="Canal de recepción" numFmtId="0">
      <sharedItems containsBlank="1" count="7">
        <s v="WEB"/>
        <s v="ESCRITO"/>
        <s v="TELEFONO"/>
        <s v="E-MAIL"/>
        <s v="PRESENCIAL"/>
        <m/>
        <s v="BUZON" u="1"/>
      </sharedItems>
    </cacheField>
    <cacheField name="Sistema de Registro PQR" numFmtId="0">
      <sharedItems containsBlank="1" count="5">
        <s v="SDQS"/>
        <m/>
        <s v="Sistema Propio" u="1"/>
        <s v="Sistema Propio " u="1"/>
        <s v="Sistema Propio ¿Cuál?" u="1"/>
      </sharedItems>
    </cacheField>
    <cacheField name="Recibidos" numFmtId="0">
      <sharedItems containsString="0" containsBlank="1" containsNumber="1" containsInteger="1" minValue="1" maxValue="441"/>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f" refreshedDate="42767.673101967594" createdVersion="4" refreshedVersion="4" minRefreshableVersion="3" recordCount="79">
  <cacheSource type="worksheet">
    <worksheetSource ref="B1:G1048576" sheet="Insumo-Solucionado"/>
  </cacheSource>
  <cacheFields count="6">
    <cacheField name="Tipología" numFmtId="0">
      <sharedItems containsBlank="1" count="17">
        <s v="CONSULTA"/>
        <s v="DENUNCIA POR ACTOS DE CORRUPCIÓN"/>
        <s v="DERECHO DE PETICIÓN DE INTERÉS GENERAL"/>
        <s v="DERECHO DE PETICIÓN DE INTERÉS PARTICULAR"/>
        <s v="QUEJA"/>
        <s v="RECLAMO"/>
        <s v="SOLICITUD DE COPIA"/>
        <s v="SOLICITUD DE INFORMACIÓN"/>
        <m/>
        <s v="Felicitaciones" u="1"/>
        <s v="Petición de Interes Particular" u="1"/>
        <s v="Petición De Interés Particular" u="1"/>
        <s v="Manifestaciones" u="1"/>
        <s v="Petición de Interes General" u="1"/>
        <s v="Petición de Interés General" u="1"/>
        <s v="FELICITACIÓN" u="1"/>
        <s v="SUGERENCIA" u="1"/>
      </sharedItems>
    </cacheField>
    <cacheField name="Subtema y/o Descriptor" numFmtId="0">
      <sharedItems containsBlank="1" count="239">
        <s v="ADMISIÓN DE PROYECTOS DE PREGRADO Y POSGRADO"/>
        <s v="BIENESTAR INSTITUCIONAL: APOYO ALIMENTARIO, RELIQUIDACIÓN DE MATRÍCULA, SERVICIO DE SALUD"/>
        <s v="INSCRIPCIÓN DE PROYECTOS DE PREGRADO Y POSGRADO"/>
        <s v="MATRÍCULA DE PROYECTOS DE PREGRADO Y POSGRADO"/>
        <s v="REINGRESOS Y TRANSFERENCIAS"/>
        <s v="VEEDURIAS CIUDADANAS"/>
        <s v="ADMINISTRACION DEL TALENTO HUMANO"/>
        <s v="APOYO ECONÓMICO EVENTOS ACADÉMICOS LOCAL, NACIONAL E INTERNACIONAL"/>
        <s v="Atención y Servicio a la Ciudadanía"/>
        <s v="CALIDAD DEL SERVICIO"/>
        <s v="INCONFORMIDADES CON EVALUACIONES Y NOTAS"/>
        <s v="INSCRIPCIÓN, ADICIÓN, HOMOLOGACIÓN Y CANCELACIÓN DE ASIGNATURAS "/>
        <s v="PROYECTOS CURRICULARES DE PREGRADO Y POSGRADO"/>
        <s v="MODALIDADES DE GRADO: CRITERIOS MINIMOS DE APLICACIÓN, CONFLICTO ENTRE ACTORES. "/>
        <s v="FALLAS TECNOLÓGICAS DE RED Y CONECTIVIDAD: PWI, CONDOR, CORREO INSTITUCIONAL, SISTEMA ELECTRICO"/>
        <s v="TRASLADO POR NO COMPETENCIA"/>
        <s v="ADECUACIONES Y DISPONIBILIDAD DE ESPACIOS FÍSICOS"/>
        <s v="Admisiones"/>
        <s v="AGRESIÓN (FÍSICA Y PSICOLOGICA)"/>
        <s v="APLAZAMIENTO O CANCELACIÓN DE SEMESTRE"/>
        <s v="CERTIFICADOS, CONSTANCIAS Y DERECHOS PECUINARIOS INSTITUCIONALES"/>
        <s v="Contratación"/>
        <s v="CONTRATACIÓN DE PERSONAL"/>
        <s v="Convenios"/>
        <s v="CURSOS DE IDIOMAS Y EDUCACIÓN NO FORMAL"/>
        <s v="Proyectos curriculares y cursos"/>
        <s v="TEMAS FINANCIEROS: EJECUCIÓN PRESUPUESTAL, PAGOS, PAA"/>
        <m/>
        <s v="Atención Servidores Red CADE" u="1"/>
        <s v="No facilitación del acceso, teniendo en cuenta un enfoque diferencial, perspectiva de género, cultura, religión, etnia, raza, ciclo vital y educación" u="1"/>
        <s v="TEMAS ADMINISTRATIVOS – ZONAL" u="1"/>
        <s v="CENTRO DE DOCUMENTACION-RADICACION" u="1"/>
        <s v="INFRAESTRUCTURA E INSTALACIONES" u="1"/>
        <s v="E P S -C No oportunidad en programación de citas de especialistas" u="1"/>
        <s v="E P S -C Prestación de servicios en lugares retirados de donde reside usuario" u="1"/>
        <s v="Contratos suscritos con F F D S y S D S" u="1"/>
        <s v="Oportunidad- S. D. S. Centro Regulador de Urgencias-Servicio de Transporte Especial de pacientes (ambulancia)" u="1"/>
        <s v="Requisitos Mínimos Sanitarios- Normatividad-Saneamiento Ambiental" u="1"/>
        <s v="Capacitación e Información-Primer Respondiente y emergencias médicas" u="1"/>
        <s v="Reconocimiento Carrera  Administrativa" u="1"/>
        <s v="Calidad- Hospital el Tunal- Servicio de Urgencias" u="1"/>
        <s v="Calidad- Hospital Engativá- Servicio de Urgencias" u="1"/>
        <s v="BIENESTAR INSTITUCIONAL" u="1"/>
        <s v="MIGRACION" u="1"/>
        <s v="HURTO EN EL SISTEMA" u="1"/>
        <s v="Financiamiento- proyectos de inversión" u="1"/>
        <s v="COBROS INDEBIDOS SERVICIOS DE SALUD" u="1"/>
        <s v="Información de Personas Desaparecidas" u="1"/>
        <s v="RECAUDO INTEGRACIÓN MEDIOS DE PAGO" u="1"/>
        <s v="No cumplimiento del horario fijado para atender al usuario, por parte del servicio programado" u="1"/>
        <s v="RECAUDO POBLACION PREFERENCIAL DISCAPACIDAD" u="1"/>
        <s v="No capacidad para pago de servicios, medicamentos, terapias, ó exámenes de apoyo diagnóstico" u="1"/>
        <s v="Saneamiento Ambiental-Industria y Ambiente-IVC" u="1"/>
        <s v="Dificultad acceso servicios por padre en Régimen Contributivo con quien no tienen contacto" u="1"/>
        <s v="Novedades base de datos" u="1"/>
        <s v="Calidad- Hospital Tunjuelito- Servicio de Urgencias" u="1"/>
        <s v="Oportunidad- Direción Jurídica y de Contratación" u="1"/>
        <s v="Deficiencias en el  cumplimiento de acciones de apoyo administrativo, por falta de recursos logísticos" u="1"/>
        <s v="EXPEDIENTES INVESTIGACIONES DE VIGILANCIA EN SALUD PUBLICA" u="1"/>
        <s v="Calidad- Hospital Bosa- Servicio de Urgencias" u="1"/>
        <s v="Calidad- Hospital Suba- Servicio de Urgencias" u="1"/>
        <s v="MANTENIMIENTO ESTACIONES, PORTALES O PARADEROS" u="1"/>
        <s v="SEÑALIZACION DE SERVICIOS - TRONCALES" u="1"/>
        <s v="Selección. reelección. retiro de  Gerentes E. S. E." u="1"/>
        <s v="Aseguramiento- Estado Afiliación -Acceso la prestacion de los servicios de salud" u="1"/>
        <s v="Requisitos- Normatividad Habilitación de  I P S y Prestadores Independientes-Salud Ocupacional- Ambulancias-Sistema Obligatorio de Garantía de Calidad  de Atención en Salud" u="1"/>
        <s v="Proyectos De Inversion-ejecuciòn En Infraestrucctura-dotación Hospitalaria" u="1"/>
        <s v="Dificultades para prestación servicios P O S" u="1"/>
        <s v="Saneamiento Ambiental-Saneamiento Básico-IVC" u="1"/>
        <s v="COMPORTAMIENTO PERSONAL DE TAQUILLA" u="1"/>
        <s v="Calidad- Hospital Meissen- Servicio de Urgencias" u="1"/>
        <s v="Aseguramiento-Información estadística del distrito población Régimen Sub.y P. Vinculada" u="1"/>
        <s v="Inspección y Control  Hogares Geriátricos" u="1"/>
        <s v="Información General Servicios de la S D S - E S E" u="1"/>
        <s v="Calidad- Hospital la Victoria- Servicio de Urgencias" u="1"/>
        <s v="Normatividad- Funcionamiento Red de Bancos de Sangre" u="1"/>
        <s v="Normatividad y Programas - Discapacidad- Adulto Mayor- Buen trato" u="1"/>
        <s v="NUEVA RUTA – TRONCALES" u="1"/>
        <s v="Plan Maestro de Equipamiento" u="1"/>
        <s v="Normatividad- Lineamientos en Salud Publica del Distrito" u="1"/>
        <s v="Dificultad acceso a servicios por inconsistencias en Base de Datos" u="1"/>
        <s v="UBICACIÓN PARADEO – ZONAL" u="1"/>
        <s v="Certificados- Constancia de Contratos" u="1"/>
        <s v="INCUMPLIMIENTOS DE FUNCIONES SERVIDORES" u="1"/>
        <s v="Calidad- Hospital Suba-Servicios Hospitalario" u="1"/>
        <s v="SEGURIDAD VENDEDORES AMBULANTES" u="1"/>
        <s v="CAMBIO DE RUTA  - ZONAL" u="1"/>
        <s v="Programas de Promoción y Prevención-Salud a su Hogar- A P S - S A S H" u="1"/>
        <s v="RECAUDO PUNTOS DE RECARGA" u="1"/>
        <s v="ACUERDOS DE PAGO SERVICIOS DE SALUD" u="1"/>
        <s v="COMPORTAMIENTO PERSONAL DE ASEO" u="1"/>
        <s v="Oportunidad- Salud Pública" u="1"/>
        <s v="Otros temas Administrativos-Talento Humano- Juridícos" u="1"/>
        <s v="DOCENTES" u="1"/>
        <s v="Aseguramiento-Libre Elección E P S - R S -Traslados E P S  - R S  /  I P S -  Novedades" u="1"/>
        <s v="Saneamiento Ambiental-Seguridad Alimentaria-IVC" u="1"/>
        <s v="ORGANIZACION USUARIOS" u="1"/>
        <s v="Concepto Sanitario Salud Pública" u="1"/>
        <s v="SEGURIDAD EN BUSES – TRONCALES" u="1"/>
        <s v="PROGRAMAS POSGRADO" u="1"/>
        <s v="temas Administrativos-Talento Humano- Juridícos" u="1"/>
        <s v="RECAUDO TARJETA DESCARGADA Y COBROS ADICIONALES" u="1"/>
        <s v="Casos especiales con demora inicio tratamientos prioritarios ó de alto costo ó tutelas" u="1"/>
        <s v="FORMA DE CONDUCCION – TRONCALES" u="1"/>
        <s v="CAMBIO DE RUTA – TRONCALES" u="1"/>
        <s v="FALLAS TECNOLOGICAS, DE RED Y CONECTIVIDAD" u="1"/>
        <s v="Saneamiento Ambiental-Enfermedades Compartidas" u="1"/>
        <s v="Aseguramiento- Solicitudes Seguro Accidentes Escolares" u="1"/>
        <s v="Informaciòn Estadisticas  CRU" u="1"/>
        <s v="TEMAS ADMINISTRATIVOS Y FINANCIEROS" u="1"/>
        <s v="Normatividad  e Información Eventos Masivos" u="1"/>
        <s v="DIFICULTAD ACCESO SERVICIOS POR INADECUADA REFERENCIA-CONTRARREFERENCIA" u="1"/>
        <s v="Valoraciones y Seguimiento Psiquiatria" u="1"/>
        <s v="Revisión de calificación o concordancia de resultados" u="1"/>
        <s v="CONVENIOS: INTERADMINISTRATIVOS/INTERINSTITUCIONALES, DE COOPERACION, DESEMPEÑO, RENTABILIDAD SOCIAL" u="1"/>
        <s v="Normativiad droguerías Y Medicamentos" u="1"/>
        <s v="Calidad- Hospital Vista Hermosa-Servicios Hospitalarios" u="1"/>
        <s v="Información Diagnósticos Locales de Salud" u="1"/>
        <s v="FRECUENCIA DE SERVICIO – TRONCALES" u="1"/>
        <s v="COMPORTAMIENTO PERSONAL DE POLICIA" u="1"/>
        <s v="Oportunidad- S. D. S Servicio al Ciudadano- Presencial" u="1"/>
        <s v="RECAUDO NO VENTA VARIAS TARJETAS" u="1"/>
        <s v="Obsevaciones- Aclaraciones  a procesos Licitatorios o Convocatorias" u="1"/>
        <s v="TEMAS ADMINISTRATIVOS-RECAUDO" u="1"/>
        <s v="CURSOS DE EXTENSION" u="1"/>
        <s v="Requisitos- Habilitación de  I P S y Prestadores Independientes-Sistema Obligatorio de Garantía de Calidad  de Atención en Salud" u="1"/>
        <s v="Atención deshumanizada, o extralimitación y abuso de responsabilidades" u="1"/>
        <s v="Expedientes Investigaciones de Vigilancia y Control de la Oferta" u="1"/>
        <s v="Calidad- Hospital la Victoria- Servicios Hospitalarios" u="1"/>
        <s v="Aseguramiento- Empresas Sociales del Estado- Cobros Indebidos" u="1"/>
        <s v="Calidad- Hospital Chapinero- Servicio de Urgencias" u="1"/>
        <s v="CURSOS DE IDIOMAS" u="1"/>
        <s v="Competencias Funciones Públicas- Obligaciones Contractuales-Dir. Talento Humano" u="1"/>
        <s v="No oportunidad  atención de urgencias" u="1"/>
        <s v="PAGINA WEB Y SISTEMAS DE INFORMACION" u="1"/>
        <s v="RECAUDO FALLA DE TARJETA" u="1"/>
        <s v="TEMAS TECNOLÓGICOS, DE RED Y CONECTIVIDAD" u="1"/>
        <s v="Oportunidad- S. D. S.- Expedición de tarjeta profesional y carne de radioprotección- Otros" u="1"/>
        <s v="Normatividad- Régimen Laboral" u="1"/>
        <s v="SEGURIDAD EN ESTACIONES Y PORTALES" u="1"/>
        <s v="Aseguramiento-Solicitud Institucionalización de Salud Mental y Limitados Físicos entre otros" u="1"/>
        <s v="FORMA DE CONDUCCIÓN – ZONAL" u="1"/>
        <s v="Portafolio Servicios P O S-S" u="1"/>
        <s v="Saneamiento AmbientaL- Enfermedades Compartidas-IVC" u="1"/>
        <s v="Aseguramiento- Autorizacion de servicios P O S- S  y No P O S - S" u="1"/>
        <s v="INFORMACION INTERNA Y EXTERNA DE LA GESTION" u="1"/>
        <s v="Calidad- Hospital Bosa-Servicios Hospitalarios" u="1"/>
        <s v="ATENCION Y PORTAFOLIO DE SERVICIOS" u="1"/>
        <s v="S D S y E. S. E Régimen Salarial vacaciones, subsidios, incapacidades y liquidaciones" u="1"/>
        <s v="Aseguramiento-Afiliación-Reserva de cupo  Régimen Subsidiado-con E P S  - R S" u="1"/>
        <s v="Aseguramiento- Libre Elección  E P S- R S- Traslados  E P S - R S e  I P S y Novedades" u="1"/>
        <s v="Inadecuada o no clara orientación en derechos, deberes y  trámites inadecuados por no recursos adtivos. y logísticos" u="1"/>
        <s v="1. ATENCION DESHUMANIZADA, O EXTRALIMITACION Y ABUSO DE RESPONSABILIDADES" u="1"/>
        <s v="Aseguramiento- Afiliación- Reserva de cupo  Regimen Subsidiado-encuesta SISBEN" u="1"/>
        <s v="E P S -C Dificultad acceso a servicios por inconsistencias en Base de Datos" u="1"/>
        <s v="BANCO DE PROGRAMAS Y PROYECTOS E INFORMACION DE PROYECTOS" u="1"/>
        <s v="No oportunidad en el suministro de medicamentos no incluidos en el Anexo 1 del Acuerdo 008/2009 o los que lo adicionen y complementen" u="1"/>
        <s v="Calidad- Hospital Occidente de Kennedy- Servicio de Urgencias" u="1"/>
        <s v="10. FALLAS EN LA PRESTACION DE SERVICIOS QUE NO CUMPLEN CON ESTANDARES DE CALIDAD" u="1"/>
        <s v="ATENCION Y SERVICIO A LA CIUDADANIA" u="1"/>
        <s v="No oportunidad en programación de citas de especialistas" u="1"/>
        <s v="UBICACION PARADERO - ALIMENTADORES" u="1"/>
        <s v="Calidad- Hospital Santa Clara-Servicios Hospitalarios" u="1"/>
        <s v="Calidad- Hospital Tunjuelito- Servicios Hospitalarios" u="1"/>
        <s v="No oportunidad suministro medicamentos" u="1"/>
        <s v="Aseguramiento- Normas reguladoras del SGSSS" u="1"/>
        <s v="NUEVA RUTA – ZONAL" u="1"/>
        <s v="APRISIONAMIENTO DE PUERTAS – TRONCALES" u="1"/>
        <s v="RECAUDO CONSULTA DE SALDOS Y MOVIMIENTOS" u="1"/>
        <s v="Dificultades para prestación servicios POS, POS-S, NO POS-S(ESE o IPS Priv.-EPS-S)" u="1"/>
        <s v="Saneamiento Ambiental-Medicamentos Seguros-IVC" u="1"/>
        <s v="INFORMACION REQUERIMIENTO" u="1"/>
        <s v="Calidad- Hospital Occidente de Kennedy-Servicios Hospitalarios" u="1"/>
        <s v="Calidad- Hospital Simón Bolívar- Otros Servicios Hospitalarios" u="1"/>
        <s v="Certificación Laboral,  Bonos Pensionales y  Semanas cotizadas" u="1"/>
        <s v="No oportunidad en programación de citas de baja complejidad" u="1"/>
        <s v="NO PARADA PROGRAMADA – ZONAL" u="1"/>
        <s v="TARIFAS: INCENTIVO SISBEN, SUBSIDIOS PERSONAS CON DISCAPACIDAD" u="1"/>
        <s v="VACUNAS CONTEMPLADAS Y NO EN PAI" u="1"/>
        <s v="RECAUDO SOLICITUD DE TARJETA" u="1"/>
        <s v="ESTATUTOS Y ACUERDOS" u="1"/>
        <s v="Aseguramiento- retiro del Sistema- Encuesta SISBEN" u="1"/>
        <s v="No oportunidad en el suministro de medicamentos P O S" u="1"/>
        <s v="E P S -C No oportunidad en programación de citas de baja complejidad" u="1"/>
        <s v="Competencias Funciones Públicas- Dirección de Talento Humano- Comportamientos Irregulares de funcionarios" u="1"/>
        <s v="INGRESO INDEBIDO – ZONAL" u="1"/>
        <s v="SEGURIDAD EN BUSES – ALIMENTADORES" u="1"/>
        <s v="Normatividad e információn Sistemas de Vigilancia Epidemiológica" u="1"/>
        <s v="S. D .S. Capacitación-Funcionarios- Bienestar e incentivos" u="1"/>
        <s v="Reconocimiento a la buena gestión" u="1"/>
        <s v="INGRESO INDEBIDO SISTEMA TRANSMILENIO" u="1"/>
        <s v="Requisitos para  exhumanción, inhumación, cremación  y certificados de defunción" u="1"/>
        <s v="RECUADO POBLACION PREFERENCIAL SISBEN" u="1"/>
        <s v="Calidad- Hospital Vista Hermosa- Servicio de Urgencias" u="1"/>
        <s v="Normatividad y Procesos - Mecanismos de Participación Social" u="1"/>
        <s v="Prestación de servicios en lugares retirados de donde reside usuario" u="1"/>
        <s v="Felicitaciones" u="1"/>
        <s v="Dificultad acceso a servicios por información ingresada en Comprobador Derechos y por normatividad" u="1"/>
        <s v="Dificultades para prestación excepcionales de salud- P E S" u="1"/>
        <s v="SERVICIO DE TRANSPORTE ESPECIAL -AMBULANCIA" u="1"/>
        <s v="Calidad- Hospital Engativá- Servicios Hospitalarios" u="1"/>
        <s v="Aseguramiento- Identificación y acceso en salud a la población especial" u="1"/>
        <s v="Saneamiento Ambiental-Concepto Sanitario-Infraestructura y/o de Vehículo" u="1"/>
        <s v="TEMAS DE CONTRATACION: PERSONAL/RECURSOS FISICOS" u="1"/>
        <s v="Conciliaciones Procesos S D S" u="1"/>
        <s v="Normatividad-acciones De Saneamiento Ambiental-centro De Tenencia" u="1"/>
        <s v="E P S -C Casos especiales con demora inicio tratamientos prioritarios, ó de alto costo, ó tutelas" u="1"/>
        <s v="Estudio de Caso" u="1"/>
        <s v="Calidad- I P S Privadas- Servicio de Urgencias" u="1"/>
        <s v="NO PARADA PROGRAMADA – TRONCALES" u="1"/>
        <s v="Competencias Funciones Públicas- Obligaciones Contractuales Garantia de la Calidad" u="1"/>
        <s v="Competencias Funciones Públicas- Obligaciones Contractuales- Dirección Centro Regulador de Urgencias y Emergencias" u="1"/>
        <s v="COMPORTAMIENTO CONDUCTOR – TRONCALES" u="1"/>
        <s v="Competencias Funciones Públicas- Dirección de Salud Pública- Comportamientos Irregulares de funcionarios" u="1"/>
        <s v="Inadecuada o no clara orientación sobre derechos, deberes, trámites a realizar, que dificultan el acceso a los servicios" u="1"/>
        <s v="COMPORTAMIENTO CONDUCTOR – ZONAL" u="1"/>
        <s v="FRECUENCIA DE SERVICIO – ZONAL" u="1"/>
        <s v="Estadísticas específicas del Programa de Salud a su Hogar" u="1"/>
        <s v="Información Acceso Laboral Al Sector Salud" u="1"/>
        <s v="TEMAS ADMINISTRATIVOS-TMSA" u="1"/>
        <s v="RECAUDO MANTENIMIENTO TORNIQUETES" u="1"/>
        <s v="Sistema Distrital de Registro Unico I P S Públicas y de Profesionales- Aux" u="1"/>
        <s v="Calidad- Hospital del Sur-Servicios Hospitalarios" u="1"/>
        <s v="Calidad- Hospital Meissen-Servicios Hospitalarios" u="1"/>
        <s v="Calidad- I P S  Privadas- Servicios Hospitalarios" u="1"/>
        <s v="Calidad- Hospital Rafael Uribe Uribe- Servicio de Urgencias" u="1"/>
        <s v="NO PARADA PROGRAMADA – ALIMENTADORES" u="1"/>
        <s v="PROGRAMAS PREGRADO" u="1"/>
        <s v="Estadisticas Generales históricas (1997) - preliminares 2005 y 2006) Banco de Datos" u="1"/>
        <s v="Calidad- Hospital el Tunal- Otros Servicios Hospitalarios" u="1"/>
        <s v="Información y requermientos de Estadisticas de Salud Pública" u="1"/>
        <s v="Procesos de Segunda Instancia- Salud Pública" u="1"/>
        <s v="RECAUDO FRAUDE EN TAQUILLA" u="1"/>
        <s v="ADMISIONES - OPCIONADOS (CUPOS E INSCRIPCIONES)" u="1"/>
        <s v="Aseguramiento-Afiliación-retiro del Sistema-Afiliado E P S - R S" u="1"/>
        <s v="NO CLASIFICADO" u="1"/>
        <s v="DIFICULTAD PARA PRESTACIONES SERVICIOS DE SALUD-NO POS" u="1"/>
        <s v="COMPORTAMIENTO CONDUCTOR - ALIMENTADORES" u="1"/>
        <s v="SEGURIDAD EN BUSES – ZONALES" u="1"/>
      </sharedItems>
    </cacheField>
    <cacheField name="Canal de recepción" numFmtId="0">
      <sharedItems containsBlank="1" count="11">
        <s v="WEB"/>
        <s v="TELEFONO"/>
        <s v="ESCRITO"/>
        <s v="E-MAIL"/>
        <s v="PRESENCIAL"/>
        <m/>
        <s v="Buzón" u="1"/>
        <s v="Teléfonico" u="1"/>
        <s v="BUZON" u="1"/>
        <s v="Email" u="1"/>
        <s v="Redes Sociales" u="1"/>
      </sharedItems>
    </cacheField>
    <cacheField name="Sistema de Registro PQR" numFmtId="0">
      <sharedItems containsBlank="1" count="3">
        <s v="SDQS"/>
        <m/>
        <s v="Sistema Propio" u="1"/>
      </sharedItems>
    </cacheField>
    <cacheField name="Solucionados" numFmtId="0">
      <sharedItems containsString="0" containsBlank="1" containsNumber="1" containsInteger="1" minValue="1" maxValue="439"/>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8">
  <r>
    <x v="0"/>
    <x v="0"/>
    <x v="0"/>
    <x v="0"/>
    <n v="2"/>
    <s v="19 - CIUDAD BOLIVAR"/>
  </r>
  <r>
    <x v="0"/>
    <x v="0"/>
    <x v="0"/>
    <x v="0"/>
    <n v="1"/>
    <s v="4 - SAN CRISTOBAL"/>
  </r>
  <r>
    <x v="0"/>
    <x v="0"/>
    <x v="0"/>
    <x v="0"/>
    <n v="2"/>
    <s v="7 - BOSA"/>
  </r>
  <r>
    <x v="0"/>
    <x v="0"/>
    <x v="0"/>
    <x v="0"/>
    <n v="1"/>
    <s v="8 - KENNEDY"/>
  </r>
  <r>
    <x v="0"/>
    <x v="0"/>
    <x v="0"/>
    <x v="0"/>
    <n v="2"/>
    <s v="(en blanco)"/>
  </r>
  <r>
    <x v="0"/>
    <x v="1"/>
    <x v="0"/>
    <x v="0"/>
    <n v="1"/>
    <s v="(en blanco)"/>
  </r>
  <r>
    <x v="0"/>
    <x v="2"/>
    <x v="1"/>
    <x v="0"/>
    <n v="1"/>
    <s v="(en blanco)"/>
  </r>
  <r>
    <x v="0"/>
    <x v="2"/>
    <x v="0"/>
    <x v="0"/>
    <n v="1"/>
    <s v="19 - CIUDAD BOLIVAR"/>
  </r>
  <r>
    <x v="0"/>
    <x v="3"/>
    <x v="0"/>
    <x v="0"/>
    <n v="1"/>
    <s v="(en blanco)"/>
  </r>
  <r>
    <x v="0"/>
    <x v="4"/>
    <x v="2"/>
    <x v="0"/>
    <n v="1"/>
    <s v="(en blanco)"/>
  </r>
  <r>
    <x v="0"/>
    <x v="5"/>
    <x v="0"/>
    <x v="0"/>
    <n v="1"/>
    <s v="11 - SUBA"/>
  </r>
  <r>
    <x v="0"/>
    <x v="5"/>
    <x v="0"/>
    <x v="0"/>
    <n v="1"/>
    <s v="(en blanco)"/>
  </r>
  <r>
    <x v="0"/>
    <x v="6"/>
    <x v="0"/>
    <x v="0"/>
    <n v="1"/>
    <s v="10 - ENGATIVA"/>
  </r>
  <r>
    <x v="0"/>
    <x v="7"/>
    <x v="0"/>
    <x v="0"/>
    <n v="2"/>
    <s v="(en blanco)"/>
  </r>
  <r>
    <x v="1"/>
    <x v="8"/>
    <x v="3"/>
    <x v="0"/>
    <n v="1"/>
    <s v="(en blanco)"/>
  </r>
  <r>
    <x v="1"/>
    <x v="9"/>
    <x v="1"/>
    <x v="0"/>
    <n v="1"/>
    <s v="(en blanco)"/>
  </r>
  <r>
    <x v="2"/>
    <x v="1"/>
    <x v="0"/>
    <x v="0"/>
    <n v="1"/>
    <s v="(en blanco)"/>
  </r>
  <r>
    <x v="2"/>
    <x v="10"/>
    <x v="0"/>
    <x v="0"/>
    <n v="1"/>
    <s v="2 - CHAPINERO"/>
  </r>
  <r>
    <x v="2"/>
    <x v="11"/>
    <x v="0"/>
    <x v="0"/>
    <n v="1"/>
    <s v="(en blanco)"/>
  </r>
  <r>
    <x v="2"/>
    <x v="8"/>
    <x v="1"/>
    <x v="0"/>
    <n v="1"/>
    <s v="(en blanco)"/>
  </r>
  <r>
    <x v="3"/>
    <x v="12"/>
    <x v="1"/>
    <x v="0"/>
    <n v="1"/>
    <s v="(en blanco)"/>
  </r>
  <r>
    <x v="3"/>
    <x v="0"/>
    <x v="3"/>
    <x v="0"/>
    <n v="2"/>
    <s v="(en blanco)"/>
  </r>
  <r>
    <x v="3"/>
    <x v="0"/>
    <x v="0"/>
    <x v="0"/>
    <n v="1"/>
    <s v="16 - PUENTE ARANDA"/>
  </r>
  <r>
    <x v="3"/>
    <x v="0"/>
    <x v="0"/>
    <x v="0"/>
    <n v="1"/>
    <s v="19 - CIUDAD BOLIVAR"/>
  </r>
  <r>
    <x v="3"/>
    <x v="0"/>
    <x v="0"/>
    <x v="0"/>
    <n v="1"/>
    <s v="9 - FONTIBON"/>
  </r>
  <r>
    <x v="3"/>
    <x v="13"/>
    <x v="0"/>
    <x v="0"/>
    <n v="1"/>
    <s v="(en blanco)"/>
  </r>
  <r>
    <x v="3"/>
    <x v="1"/>
    <x v="3"/>
    <x v="0"/>
    <n v="2"/>
    <s v="(en blanco)"/>
  </r>
  <r>
    <x v="3"/>
    <x v="1"/>
    <x v="4"/>
    <x v="0"/>
    <n v="1"/>
    <s v="(en blanco)"/>
  </r>
  <r>
    <x v="3"/>
    <x v="14"/>
    <x v="3"/>
    <x v="0"/>
    <n v="1"/>
    <s v="(en blanco)"/>
  </r>
  <r>
    <x v="3"/>
    <x v="3"/>
    <x v="3"/>
    <x v="0"/>
    <n v="2"/>
    <s v="(en blanco)"/>
  </r>
  <r>
    <x v="3"/>
    <x v="4"/>
    <x v="1"/>
    <x v="0"/>
    <n v="1"/>
    <s v="(en blanco)"/>
  </r>
  <r>
    <x v="3"/>
    <x v="11"/>
    <x v="3"/>
    <x v="0"/>
    <n v="1"/>
    <s v="(en blanco)"/>
  </r>
  <r>
    <x v="3"/>
    <x v="11"/>
    <x v="4"/>
    <x v="0"/>
    <n v="1"/>
    <s v="(en blanco)"/>
  </r>
  <r>
    <x v="3"/>
    <x v="11"/>
    <x v="0"/>
    <x v="0"/>
    <n v="1"/>
    <s v="9 - FONTIBON"/>
  </r>
  <r>
    <x v="3"/>
    <x v="11"/>
    <x v="0"/>
    <x v="0"/>
    <n v="2"/>
    <s v="(en blanco)"/>
  </r>
  <r>
    <x v="3"/>
    <x v="5"/>
    <x v="3"/>
    <x v="0"/>
    <n v="1"/>
    <s v="(en blanco)"/>
  </r>
  <r>
    <x v="4"/>
    <x v="1"/>
    <x v="0"/>
    <x v="0"/>
    <n v="1"/>
    <s v="(en blanco)"/>
  </r>
  <r>
    <x v="5"/>
    <x v="12"/>
    <x v="0"/>
    <x v="0"/>
    <n v="1"/>
    <s v="2 - CHAPINERO"/>
  </r>
  <r>
    <x v="5"/>
    <x v="1"/>
    <x v="0"/>
    <x v="0"/>
    <n v="1"/>
    <s v="2 - CHAPINERO"/>
  </r>
  <r>
    <x v="5"/>
    <x v="3"/>
    <x v="0"/>
    <x v="0"/>
    <n v="1"/>
    <s v="(en blanco)"/>
  </r>
  <r>
    <x v="5"/>
    <x v="15"/>
    <x v="0"/>
    <x v="0"/>
    <n v="1"/>
    <s v="(en blanco)"/>
  </r>
  <r>
    <x v="5"/>
    <x v="16"/>
    <x v="0"/>
    <x v="0"/>
    <n v="1"/>
    <s v="2 - CHAPINERO"/>
  </r>
  <r>
    <x v="5"/>
    <x v="16"/>
    <x v="0"/>
    <x v="0"/>
    <n v="2"/>
    <s v="(en blanco)"/>
  </r>
  <r>
    <x v="6"/>
    <x v="0"/>
    <x v="3"/>
    <x v="0"/>
    <n v="1"/>
    <s v="(en blanco)"/>
  </r>
  <r>
    <x v="6"/>
    <x v="0"/>
    <x v="0"/>
    <x v="0"/>
    <n v="1"/>
    <s v="(en blanco)"/>
  </r>
  <r>
    <x v="6"/>
    <x v="1"/>
    <x v="3"/>
    <x v="0"/>
    <n v="2"/>
    <s v="(en blanco)"/>
  </r>
  <r>
    <x v="6"/>
    <x v="1"/>
    <x v="0"/>
    <x v="0"/>
    <n v="1"/>
    <s v="(en blanco)"/>
  </r>
  <r>
    <x v="6"/>
    <x v="17"/>
    <x v="3"/>
    <x v="0"/>
    <n v="1"/>
    <s v="(en blanco)"/>
  </r>
  <r>
    <x v="6"/>
    <x v="10"/>
    <x v="0"/>
    <x v="0"/>
    <n v="1"/>
    <s v="2 - CHAPINERO"/>
  </r>
  <r>
    <x v="6"/>
    <x v="3"/>
    <x v="3"/>
    <x v="0"/>
    <n v="2"/>
    <s v="(en blanco)"/>
  </r>
  <r>
    <x v="6"/>
    <x v="11"/>
    <x v="0"/>
    <x v="0"/>
    <n v="1"/>
    <s v="(en blanco)"/>
  </r>
  <r>
    <x v="6"/>
    <x v="5"/>
    <x v="0"/>
    <x v="0"/>
    <n v="3"/>
    <s v="(en blanco)"/>
  </r>
  <r>
    <x v="6"/>
    <x v="16"/>
    <x v="0"/>
    <x v="0"/>
    <n v="1"/>
    <s v="11 - SUBA"/>
  </r>
  <r>
    <x v="6"/>
    <x v="8"/>
    <x v="3"/>
    <x v="0"/>
    <n v="1"/>
    <s v="(en blanco)"/>
  </r>
  <r>
    <x v="7"/>
    <x v="17"/>
    <x v="4"/>
    <x v="0"/>
    <n v="2"/>
    <s v="(en blanco)"/>
  </r>
  <r>
    <x v="8"/>
    <x v="18"/>
    <x v="2"/>
    <x v="0"/>
    <n v="1"/>
    <s v="(en blanco)"/>
  </r>
  <r>
    <x v="8"/>
    <x v="12"/>
    <x v="3"/>
    <x v="0"/>
    <n v="2"/>
    <s v="(en blanco)"/>
  </r>
  <r>
    <x v="8"/>
    <x v="0"/>
    <x v="4"/>
    <x v="0"/>
    <n v="49"/>
    <s v="(en blanco)"/>
  </r>
  <r>
    <x v="8"/>
    <x v="0"/>
    <x v="2"/>
    <x v="0"/>
    <n v="25"/>
    <s v="(en blanco)"/>
  </r>
  <r>
    <x v="8"/>
    <x v="0"/>
    <x v="0"/>
    <x v="0"/>
    <n v="1"/>
    <s v="11 - SUBA"/>
  </r>
  <r>
    <x v="8"/>
    <x v="0"/>
    <x v="0"/>
    <x v="0"/>
    <n v="2"/>
    <s v="19 - CIUDAD BOLIVAR"/>
  </r>
  <r>
    <x v="8"/>
    <x v="0"/>
    <x v="0"/>
    <x v="0"/>
    <n v="1"/>
    <s v="4 - SAN CRISTOBAL"/>
  </r>
  <r>
    <x v="8"/>
    <x v="0"/>
    <x v="0"/>
    <x v="0"/>
    <n v="1"/>
    <s v="(en blanco)"/>
  </r>
  <r>
    <x v="8"/>
    <x v="19"/>
    <x v="4"/>
    <x v="0"/>
    <n v="49"/>
    <s v="(en blanco)"/>
  </r>
  <r>
    <x v="8"/>
    <x v="19"/>
    <x v="2"/>
    <x v="0"/>
    <n v="13"/>
    <s v="(en blanco)"/>
  </r>
  <r>
    <x v="8"/>
    <x v="13"/>
    <x v="4"/>
    <x v="0"/>
    <n v="1"/>
    <s v="(en blanco)"/>
  </r>
  <r>
    <x v="8"/>
    <x v="20"/>
    <x v="0"/>
    <x v="0"/>
    <n v="1"/>
    <s v="(en blanco)"/>
  </r>
  <r>
    <x v="8"/>
    <x v="1"/>
    <x v="4"/>
    <x v="0"/>
    <n v="35"/>
    <s v="(en blanco)"/>
  </r>
  <r>
    <x v="8"/>
    <x v="1"/>
    <x v="2"/>
    <x v="0"/>
    <n v="5"/>
    <s v="(en blanco)"/>
  </r>
  <r>
    <x v="8"/>
    <x v="1"/>
    <x v="0"/>
    <x v="0"/>
    <n v="1"/>
    <s v="2 - CHAPINERO"/>
  </r>
  <r>
    <x v="8"/>
    <x v="2"/>
    <x v="3"/>
    <x v="0"/>
    <n v="1"/>
    <s v="(en blanco)"/>
  </r>
  <r>
    <x v="8"/>
    <x v="2"/>
    <x v="4"/>
    <x v="0"/>
    <n v="2"/>
    <s v="(en blanco)"/>
  </r>
  <r>
    <x v="8"/>
    <x v="2"/>
    <x v="2"/>
    <x v="0"/>
    <n v="2"/>
    <s v="(en blanco)"/>
  </r>
  <r>
    <x v="8"/>
    <x v="17"/>
    <x v="4"/>
    <x v="0"/>
    <n v="441"/>
    <s v="(en blanco)"/>
  </r>
  <r>
    <x v="8"/>
    <x v="17"/>
    <x v="2"/>
    <x v="0"/>
    <n v="1"/>
    <s v="(en blanco)"/>
  </r>
  <r>
    <x v="8"/>
    <x v="14"/>
    <x v="3"/>
    <x v="0"/>
    <n v="1"/>
    <s v="(en blanco)"/>
  </r>
  <r>
    <x v="8"/>
    <x v="14"/>
    <x v="4"/>
    <x v="0"/>
    <n v="2"/>
    <s v="(en blanco)"/>
  </r>
  <r>
    <x v="8"/>
    <x v="14"/>
    <x v="2"/>
    <x v="0"/>
    <n v="1"/>
    <s v="(en blanco)"/>
  </r>
  <r>
    <x v="8"/>
    <x v="21"/>
    <x v="2"/>
    <x v="0"/>
    <n v="1"/>
    <s v="(en blanco)"/>
  </r>
  <r>
    <x v="8"/>
    <x v="22"/>
    <x v="4"/>
    <x v="0"/>
    <n v="1"/>
    <s v="(en blanco)"/>
  </r>
  <r>
    <x v="8"/>
    <x v="23"/>
    <x v="2"/>
    <x v="0"/>
    <n v="2"/>
    <s v="(en blanco)"/>
  </r>
  <r>
    <x v="8"/>
    <x v="10"/>
    <x v="4"/>
    <x v="0"/>
    <n v="21"/>
    <s v="(en blanco)"/>
  </r>
  <r>
    <x v="8"/>
    <x v="10"/>
    <x v="2"/>
    <x v="0"/>
    <n v="8"/>
    <s v="(en blanco)"/>
  </r>
  <r>
    <x v="8"/>
    <x v="10"/>
    <x v="0"/>
    <x v="0"/>
    <n v="2"/>
    <s v="(en blanco)"/>
  </r>
  <r>
    <x v="8"/>
    <x v="3"/>
    <x v="3"/>
    <x v="0"/>
    <n v="4"/>
    <s v="(en blanco)"/>
  </r>
  <r>
    <x v="8"/>
    <x v="3"/>
    <x v="4"/>
    <x v="0"/>
    <n v="1"/>
    <s v="(en blanco)"/>
  </r>
  <r>
    <x v="8"/>
    <x v="4"/>
    <x v="0"/>
    <x v="0"/>
    <n v="1"/>
    <s v="(en blanco)"/>
  </r>
  <r>
    <x v="8"/>
    <x v="11"/>
    <x v="0"/>
    <x v="0"/>
    <n v="1"/>
    <s v="(en blanco)"/>
  </r>
  <r>
    <x v="8"/>
    <x v="5"/>
    <x v="4"/>
    <x v="0"/>
    <n v="3"/>
    <s v="(en blanco)"/>
  </r>
  <r>
    <x v="8"/>
    <x v="5"/>
    <x v="2"/>
    <x v="0"/>
    <n v="1"/>
    <s v="(en blanco)"/>
  </r>
  <r>
    <x v="8"/>
    <x v="5"/>
    <x v="0"/>
    <x v="0"/>
    <n v="1"/>
    <s v="(en blanco)"/>
  </r>
  <r>
    <x v="8"/>
    <x v="24"/>
    <x v="4"/>
    <x v="0"/>
    <n v="2"/>
    <s v="(en blanco)"/>
  </r>
  <r>
    <x v="8"/>
    <x v="25"/>
    <x v="4"/>
    <x v="0"/>
    <n v="13"/>
    <s v="(en blanco)"/>
  </r>
  <r>
    <x v="8"/>
    <x v="25"/>
    <x v="2"/>
    <x v="0"/>
    <n v="2"/>
    <s v="(en blanco)"/>
  </r>
  <r>
    <x v="8"/>
    <x v="6"/>
    <x v="0"/>
    <x v="0"/>
    <n v="1"/>
    <s v="(en blanco)"/>
  </r>
  <r>
    <x v="8"/>
    <x v="9"/>
    <x v="4"/>
    <x v="0"/>
    <n v="23"/>
    <s v="(en blanco)"/>
  </r>
  <r>
    <x v="9"/>
    <x v="18"/>
    <x v="3"/>
    <x v="0"/>
    <n v="1"/>
    <s v="(en blanco)"/>
  </r>
  <r>
    <x v="10"/>
    <x v="26"/>
    <x v="5"/>
    <x v="1"/>
    <m/>
    <m/>
  </r>
</pivotCacheRecords>
</file>

<file path=xl/pivotCache/pivotCacheRecords2.xml><?xml version="1.0" encoding="utf-8"?>
<pivotCacheRecords xmlns="http://schemas.openxmlformats.org/spreadsheetml/2006/main" xmlns:r="http://schemas.openxmlformats.org/officeDocument/2006/relationships" count="79">
  <r>
    <x v="0"/>
    <x v="0"/>
    <x v="0"/>
    <x v="0"/>
    <n v="1"/>
    <s v="19 - CIUDAD BOLIVAR"/>
  </r>
  <r>
    <x v="0"/>
    <x v="0"/>
    <x v="0"/>
    <x v="0"/>
    <n v="1"/>
    <s v="7 - BOSA"/>
  </r>
  <r>
    <x v="0"/>
    <x v="0"/>
    <x v="0"/>
    <x v="0"/>
    <n v="1"/>
    <s v="8 - KENNEDY"/>
  </r>
  <r>
    <x v="0"/>
    <x v="0"/>
    <x v="0"/>
    <x v="0"/>
    <n v="1"/>
    <s v="(en blanco)"/>
  </r>
  <r>
    <x v="0"/>
    <x v="1"/>
    <x v="0"/>
    <x v="0"/>
    <n v="1"/>
    <s v="19 - CIUDAD BOLIVAR"/>
  </r>
  <r>
    <x v="0"/>
    <x v="2"/>
    <x v="1"/>
    <x v="0"/>
    <n v="1"/>
    <s v="(en blanco)"/>
  </r>
  <r>
    <x v="0"/>
    <x v="3"/>
    <x v="0"/>
    <x v="0"/>
    <n v="1"/>
    <s v="11 - SUBA"/>
  </r>
  <r>
    <x v="0"/>
    <x v="4"/>
    <x v="0"/>
    <x v="0"/>
    <n v="1"/>
    <s v="10 - ENGATIVA"/>
  </r>
  <r>
    <x v="1"/>
    <x v="5"/>
    <x v="2"/>
    <x v="0"/>
    <n v="1"/>
    <s v="(en blanco)"/>
  </r>
  <r>
    <x v="2"/>
    <x v="2"/>
    <x v="2"/>
    <x v="0"/>
    <n v="1"/>
    <s v="(en blanco)"/>
  </r>
  <r>
    <x v="3"/>
    <x v="6"/>
    <x v="2"/>
    <x v="0"/>
    <n v="1"/>
    <s v="(en blanco)"/>
  </r>
  <r>
    <x v="3"/>
    <x v="0"/>
    <x v="3"/>
    <x v="0"/>
    <n v="1"/>
    <s v="(en blanco)"/>
  </r>
  <r>
    <x v="3"/>
    <x v="0"/>
    <x v="0"/>
    <x v="0"/>
    <n v="1"/>
    <s v="19 - CIUDAD BOLIVAR"/>
  </r>
  <r>
    <x v="3"/>
    <x v="0"/>
    <x v="0"/>
    <x v="0"/>
    <n v="1"/>
    <s v="9 - FONTIBON"/>
  </r>
  <r>
    <x v="3"/>
    <x v="7"/>
    <x v="3"/>
    <x v="0"/>
    <n v="1"/>
    <s v="(en blanco)"/>
  </r>
  <r>
    <x v="3"/>
    <x v="8"/>
    <x v="3"/>
    <x v="0"/>
    <n v="1"/>
    <s v="(en blanco)"/>
  </r>
  <r>
    <x v="3"/>
    <x v="8"/>
    <x v="2"/>
    <x v="0"/>
    <n v="1"/>
    <s v="(en blanco)"/>
  </r>
  <r>
    <x v="3"/>
    <x v="8"/>
    <x v="0"/>
    <x v="0"/>
    <n v="1"/>
    <s v="7 - BOSA"/>
  </r>
  <r>
    <x v="3"/>
    <x v="9"/>
    <x v="0"/>
    <x v="0"/>
    <n v="1"/>
    <s v="(en blanco)"/>
  </r>
  <r>
    <x v="3"/>
    <x v="10"/>
    <x v="0"/>
    <x v="0"/>
    <n v="1"/>
    <s v="(en blanco)"/>
  </r>
  <r>
    <x v="3"/>
    <x v="2"/>
    <x v="2"/>
    <x v="0"/>
    <n v="1"/>
    <s v="(en blanco)"/>
  </r>
  <r>
    <x v="3"/>
    <x v="2"/>
    <x v="0"/>
    <x v="0"/>
    <n v="1"/>
    <s v="(en blanco)"/>
  </r>
  <r>
    <x v="3"/>
    <x v="11"/>
    <x v="4"/>
    <x v="0"/>
    <n v="1"/>
    <s v="(en blanco)"/>
  </r>
  <r>
    <x v="3"/>
    <x v="3"/>
    <x v="3"/>
    <x v="0"/>
    <n v="1"/>
    <s v="(en blanco)"/>
  </r>
  <r>
    <x v="3"/>
    <x v="12"/>
    <x v="4"/>
    <x v="0"/>
    <n v="1"/>
    <s v="(en blanco)"/>
  </r>
  <r>
    <x v="3"/>
    <x v="12"/>
    <x v="0"/>
    <x v="0"/>
    <n v="1"/>
    <s v="(en blanco)"/>
  </r>
  <r>
    <x v="4"/>
    <x v="6"/>
    <x v="0"/>
    <x v="0"/>
    <n v="1"/>
    <s v="2 - CHAPINERO"/>
  </r>
  <r>
    <x v="4"/>
    <x v="8"/>
    <x v="0"/>
    <x v="0"/>
    <n v="1"/>
    <s v="(en blanco)"/>
  </r>
  <r>
    <x v="4"/>
    <x v="9"/>
    <x v="0"/>
    <x v="0"/>
    <n v="2"/>
    <s v="(en blanco)"/>
  </r>
  <r>
    <x v="4"/>
    <x v="10"/>
    <x v="0"/>
    <x v="0"/>
    <n v="1"/>
    <s v="13 - TEUSAQUILLO"/>
  </r>
  <r>
    <x v="4"/>
    <x v="11"/>
    <x v="0"/>
    <x v="0"/>
    <n v="1"/>
    <s v="(en blanco)"/>
  </r>
  <r>
    <x v="4"/>
    <x v="13"/>
    <x v="0"/>
    <x v="0"/>
    <n v="1"/>
    <s v="(en blanco)"/>
  </r>
  <r>
    <x v="4"/>
    <x v="12"/>
    <x v="0"/>
    <x v="0"/>
    <n v="1"/>
    <s v="2 - CHAPINERO"/>
  </r>
  <r>
    <x v="5"/>
    <x v="0"/>
    <x v="3"/>
    <x v="0"/>
    <n v="1"/>
    <s v="(en blanco)"/>
  </r>
  <r>
    <x v="5"/>
    <x v="8"/>
    <x v="3"/>
    <x v="0"/>
    <n v="1"/>
    <s v="(en blanco)"/>
  </r>
  <r>
    <x v="5"/>
    <x v="14"/>
    <x v="3"/>
    <x v="0"/>
    <n v="2"/>
    <s v="(en blanco)"/>
  </r>
  <r>
    <x v="5"/>
    <x v="10"/>
    <x v="3"/>
    <x v="0"/>
    <n v="2"/>
    <s v="(en blanco)"/>
  </r>
  <r>
    <x v="5"/>
    <x v="3"/>
    <x v="0"/>
    <x v="0"/>
    <n v="1"/>
    <s v="(en blanco)"/>
  </r>
  <r>
    <x v="5"/>
    <x v="15"/>
    <x v="3"/>
    <x v="0"/>
    <n v="1"/>
    <s v="(en blanco)"/>
  </r>
  <r>
    <x v="6"/>
    <x v="9"/>
    <x v="4"/>
    <x v="0"/>
    <n v="2"/>
    <s v="(en blanco)"/>
  </r>
  <r>
    <x v="7"/>
    <x v="16"/>
    <x v="1"/>
    <x v="0"/>
    <n v="1"/>
    <s v="(en blanco)"/>
  </r>
  <r>
    <x v="7"/>
    <x v="6"/>
    <x v="3"/>
    <x v="0"/>
    <n v="1"/>
    <s v="(en blanco)"/>
  </r>
  <r>
    <x v="7"/>
    <x v="0"/>
    <x v="4"/>
    <x v="0"/>
    <n v="49"/>
    <s v="(en blanco)"/>
  </r>
  <r>
    <x v="7"/>
    <x v="0"/>
    <x v="1"/>
    <x v="0"/>
    <n v="25"/>
    <s v="(en blanco)"/>
  </r>
  <r>
    <x v="7"/>
    <x v="0"/>
    <x v="0"/>
    <x v="0"/>
    <n v="1"/>
    <s v="19 - CIUDAD BOLIVAR"/>
  </r>
  <r>
    <x v="7"/>
    <x v="0"/>
    <x v="0"/>
    <x v="0"/>
    <n v="1"/>
    <s v="(en blanco)"/>
  </r>
  <r>
    <x v="7"/>
    <x v="17"/>
    <x v="4"/>
    <x v="0"/>
    <n v="49"/>
    <s v="(en blanco)"/>
  </r>
  <r>
    <x v="7"/>
    <x v="17"/>
    <x v="1"/>
    <x v="0"/>
    <n v="13"/>
    <s v="(en blanco)"/>
  </r>
  <r>
    <x v="7"/>
    <x v="18"/>
    <x v="4"/>
    <x v="0"/>
    <n v="1"/>
    <s v="(en blanco)"/>
  </r>
  <r>
    <x v="7"/>
    <x v="19"/>
    <x v="0"/>
    <x v="0"/>
    <n v="1"/>
    <s v="(en blanco)"/>
  </r>
  <r>
    <x v="7"/>
    <x v="8"/>
    <x v="3"/>
    <x v="0"/>
    <n v="1"/>
    <s v="(en blanco)"/>
  </r>
  <r>
    <x v="7"/>
    <x v="8"/>
    <x v="4"/>
    <x v="0"/>
    <n v="34"/>
    <s v="(en blanco)"/>
  </r>
  <r>
    <x v="7"/>
    <x v="8"/>
    <x v="1"/>
    <x v="0"/>
    <n v="5"/>
    <s v="(en blanco)"/>
  </r>
  <r>
    <x v="7"/>
    <x v="1"/>
    <x v="3"/>
    <x v="0"/>
    <n v="1"/>
    <s v="(en blanco)"/>
  </r>
  <r>
    <x v="7"/>
    <x v="1"/>
    <x v="4"/>
    <x v="0"/>
    <n v="2"/>
    <s v="(en blanco)"/>
  </r>
  <r>
    <x v="7"/>
    <x v="1"/>
    <x v="1"/>
    <x v="0"/>
    <n v="2"/>
    <s v="(en blanco)"/>
  </r>
  <r>
    <x v="7"/>
    <x v="9"/>
    <x v="4"/>
    <x v="0"/>
    <n v="439"/>
    <s v="(en blanco)"/>
  </r>
  <r>
    <x v="7"/>
    <x v="9"/>
    <x v="1"/>
    <x v="0"/>
    <n v="1"/>
    <s v="(en blanco)"/>
  </r>
  <r>
    <x v="7"/>
    <x v="20"/>
    <x v="4"/>
    <x v="0"/>
    <n v="2"/>
    <s v="(en blanco)"/>
  </r>
  <r>
    <x v="7"/>
    <x v="20"/>
    <x v="1"/>
    <x v="0"/>
    <n v="1"/>
    <s v="(en blanco)"/>
  </r>
  <r>
    <x v="7"/>
    <x v="21"/>
    <x v="1"/>
    <x v="0"/>
    <n v="1"/>
    <s v="(en blanco)"/>
  </r>
  <r>
    <x v="7"/>
    <x v="22"/>
    <x v="4"/>
    <x v="0"/>
    <n v="1"/>
    <s v="(en blanco)"/>
  </r>
  <r>
    <x v="7"/>
    <x v="23"/>
    <x v="1"/>
    <x v="0"/>
    <n v="2"/>
    <s v="(en blanco)"/>
  </r>
  <r>
    <x v="7"/>
    <x v="24"/>
    <x v="4"/>
    <x v="0"/>
    <n v="21"/>
    <s v="(en blanco)"/>
  </r>
  <r>
    <x v="7"/>
    <x v="24"/>
    <x v="1"/>
    <x v="0"/>
    <n v="8"/>
    <s v="(en blanco)"/>
  </r>
  <r>
    <x v="7"/>
    <x v="24"/>
    <x v="0"/>
    <x v="0"/>
    <n v="2"/>
    <s v="(en blanco)"/>
  </r>
  <r>
    <x v="7"/>
    <x v="14"/>
    <x v="3"/>
    <x v="0"/>
    <n v="1"/>
    <s v="(en blanco)"/>
  </r>
  <r>
    <x v="7"/>
    <x v="14"/>
    <x v="4"/>
    <x v="0"/>
    <n v="1"/>
    <s v="(en blanco)"/>
  </r>
  <r>
    <x v="7"/>
    <x v="2"/>
    <x v="0"/>
    <x v="0"/>
    <n v="1"/>
    <s v="(en blanco)"/>
  </r>
  <r>
    <x v="7"/>
    <x v="11"/>
    <x v="0"/>
    <x v="0"/>
    <n v="1"/>
    <s v="(en blanco)"/>
  </r>
  <r>
    <x v="7"/>
    <x v="3"/>
    <x v="4"/>
    <x v="0"/>
    <n v="3"/>
    <s v="(en blanco)"/>
  </r>
  <r>
    <x v="7"/>
    <x v="3"/>
    <x v="1"/>
    <x v="0"/>
    <n v="1"/>
    <s v="(en blanco)"/>
  </r>
  <r>
    <x v="7"/>
    <x v="12"/>
    <x v="4"/>
    <x v="0"/>
    <n v="2"/>
    <s v="(en blanco)"/>
  </r>
  <r>
    <x v="7"/>
    <x v="25"/>
    <x v="4"/>
    <x v="0"/>
    <n v="13"/>
    <s v="(en blanco)"/>
  </r>
  <r>
    <x v="7"/>
    <x v="25"/>
    <x v="1"/>
    <x v="0"/>
    <n v="2"/>
    <s v="(en blanco)"/>
  </r>
  <r>
    <x v="7"/>
    <x v="4"/>
    <x v="0"/>
    <x v="0"/>
    <n v="1"/>
    <s v="(en blanco)"/>
  </r>
  <r>
    <x v="7"/>
    <x v="26"/>
    <x v="0"/>
    <x v="0"/>
    <n v="1"/>
    <s v="2 - CHAPINERO"/>
  </r>
  <r>
    <x v="7"/>
    <x v="5"/>
    <x v="4"/>
    <x v="0"/>
    <n v="23"/>
    <s v="(en blanco)"/>
  </r>
  <r>
    <x v="8"/>
    <x v="27"/>
    <x v="5"/>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1">
  <location ref="A1:A4" firstHeaderRow="1" firstDataRow="1" firstDataCol="1"/>
  <pivotFields count="6">
    <pivotField showAll="0"/>
    <pivotField showAll="0"/>
    <pivotField axis="axisRow" showAll="0">
      <items count="12">
        <item m="1" x="6"/>
        <item x="2"/>
        <item x="4"/>
        <item m="1" x="10"/>
        <item m="1" x="7"/>
        <item h="1" x="0"/>
        <item h="1" x="5"/>
        <item m="1" x="9"/>
        <item h="1" x="1"/>
        <item h="1" m="1" x="8"/>
        <item h="1" x="3"/>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5"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5"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5" applyNumberFormats="0" applyBorderFormats="0" applyFontFormats="0" applyPatternFormats="0" applyAlignmentFormats="0" applyWidthHeightFormats="1" dataCaption="Valores" updatedVersion="4" minRefreshableVersion="3" itemPrintTitles="1" createdVersion="4" indent="0" outline="1" outlineData="1" multipleFieldFilters="0" chartFormat="7" rowHeaderCaption="Asunto o Subtema">
  <location ref="B3:C5" firstHeaderRow="1" firstDataRow="1" firstDataCol="1"/>
  <pivotFields count="6">
    <pivotField showAll="0">
      <items count="18">
        <item x="0"/>
        <item x="4"/>
        <item x="5"/>
        <item x="6"/>
        <item x="7"/>
        <item m="1" x="16"/>
        <item h="1" x="8"/>
        <item x="1"/>
        <item m="1" x="13"/>
        <item m="1" x="15"/>
        <item m="1" x="10"/>
        <item h="1" m="1" x="9"/>
        <item h="1" m="1" x="11"/>
        <item h="1" m="1" x="12"/>
        <item h="1" m="1" x="14"/>
        <item h="1" x="2"/>
        <item h="1" x="3"/>
        <item t="default"/>
      </items>
    </pivotField>
    <pivotField showAll="0">
      <items count="240">
        <item x="27"/>
        <item m="1" x="167"/>
        <item m="1" x="86"/>
        <item m="1" x="237"/>
        <item m="1" x="212"/>
        <item m="1" x="215"/>
        <item m="1" x="119"/>
        <item m="1" x="69"/>
        <item m="1" x="103"/>
        <item m="1" x="141"/>
        <item m="1" x="118"/>
        <item m="1" x="216"/>
        <item m="1" x="44"/>
        <item m="1" x="190"/>
        <item m="1" x="226"/>
        <item m="1" x="209"/>
        <item m="1" x="176"/>
        <item m="1" x="135"/>
        <item m="1" x="232"/>
        <item m="1" x="88"/>
        <item m="1" x="101"/>
        <item m="1" x="192"/>
        <item m="1" x="98"/>
        <item m="1" x="238"/>
        <item m="1" x="139"/>
        <item m="1" x="85"/>
        <item m="1" x="62"/>
        <item m="1" x="30"/>
        <item m="1" x="123"/>
        <item m="1" x="104"/>
        <item m="1" x="90"/>
        <item m="1" x="185"/>
        <item m="1" x="61"/>
        <item m="1" x="168"/>
        <item m="1" x="48"/>
        <item m="1" x="121"/>
        <item m="1" x="50"/>
        <item m="1" x="179"/>
        <item m="1" x="186"/>
        <item m="1" x="219"/>
        <item m="1" x="81"/>
        <item m="1" x="96"/>
        <item m="1" x="161"/>
        <item m="1" x="77"/>
        <item m="1" x="166"/>
        <item m="1" x="177"/>
        <item m="1" x="220"/>
        <item m="1" x="28"/>
        <item m="1" x="29"/>
        <item m="1" x="33"/>
        <item m="1" x="34"/>
        <item m="1" x="35"/>
        <item m="1" x="36"/>
        <item m="1" x="37"/>
        <item m="1" x="38"/>
        <item m="1" x="39"/>
        <item m="1" x="40"/>
        <item m="1" x="41"/>
        <item m="1" x="45"/>
        <item m="1" x="46"/>
        <item m="1" x="47"/>
        <item m="1" x="49"/>
        <item m="1" x="51"/>
        <item m="1" x="52"/>
        <item m="1" x="53"/>
        <item m="1" x="54"/>
        <item m="1" x="55"/>
        <item m="1" x="56"/>
        <item m="1" x="57"/>
        <item m="1" x="58"/>
        <item m="1" x="59"/>
        <item m="1" x="60"/>
        <item m="1" x="63"/>
        <item m="1" x="64"/>
        <item m="1" x="65"/>
        <item m="1" x="66"/>
        <item m="1" x="67"/>
        <item m="1" x="68"/>
        <item m="1" x="70"/>
        <item m="1" x="71"/>
        <item m="1" x="72"/>
        <item m="1" x="73"/>
        <item m="1" x="74"/>
        <item m="1" x="75"/>
        <item m="1" x="76"/>
        <item m="1" x="78"/>
        <item m="1" x="79"/>
        <item m="1" x="80"/>
        <item m="1" x="82"/>
        <item m="1" x="84"/>
        <item m="1" x="87"/>
        <item m="1" x="89"/>
        <item m="1" x="91"/>
        <item m="1" x="92"/>
        <item m="1" x="94"/>
        <item m="1" x="95"/>
        <item m="1" x="97"/>
        <item m="1" x="100"/>
        <item m="1" x="102"/>
        <item m="1" x="106"/>
        <item m="1" x="107"/>
        <item m="1" x="108"/>
        <item m="1" x="110"/>
        <item m="1" x="111"/>
        <item m="1" x="112"/>
        <item m="1" x="113"/>
        <item m="1" x="115"/>
        <item m="1" x="116"/>
        <item m="1" x="117"/>
        <item m="1" x="120"/>
        <item m="1" x="122"/>
        <item m="1" x="125"/>
        <item m="1" x="126"/>
        <item m="1" x="127"/>
        <item m="1" x="128"/>
        <item m="1" x="129"/>
        <item m="1" x="130"/>
        <item m="1" x="132"/>
        <item m="1" x="133"/>
        <item m="1" x="137"/>
        <item m="1" x="138"/>
        <item m="1" x="140"/>
        <item m="1" x="142"/>
        <item m="1" x="143"/>
        <item m="1" x="144"/>
        <item m="1" x="146"/>
        <item m="1" x="148"/>
        <item m="1" x="149"/>
        <item m="1" x="150"/>
        <item m="1" x="151"/>
        <item m="1" x="152"/>
        <item m="1" x="153"/>
        <item m="1" x="154"/>
        <item m="1" x="156"/>
        <item m="1" x="157"/>
        <item m="1" x="158"/>
        <item m="1" x="160"/>
        <item m="1" x="162"/>
        <item m="1" x="163"/>
        <item m="1" x="164"/>
        <item m="1" x="165"/>
        <item m="1" x="169"/>
        <item m="1" x="170"/>
        <item m="1" x="171"/>
        <item m="1" x="172"/>
        <item m="1" x="173"/>
        <item m="1" x="174"/>
        <item m="1" x="175"/>
        <item m="1" x="178"/>
        <item m="1" x="181"/>
        <item m="1" x="182"/>
        <item m="1" x="183"/>
        <item m="1" x="184"/>
        <item m="1" x="187"/>
        <item m="1" x="188"/>
        <item m="1" x="189"/>
        <item m="1" x="191"/>
        <item m="1" x="193"/>
        <item m="1" x="194"/>
        <item m="1" x="195"/>
        <item m="1" x="196"/>
        <item m="1" x="197"/>
        <item m="1" x="198"/>
        <item m="1" x="199"/>
        <item m="1" x="200"/>
        <item m="1" x="201"/>
        <item m="1" x="202"/>
        <item m="1" x="204"/>
        <item m="1" x="205"/>
        <item m="1" x="206"/>
        <item m="1" x="207"/>
        <item m="1" x="208"/>
        <item m="1" x="210"/>
        <item m="1" x="211"/>
        <item m="1" x="213"/>
        <item m="1" x="214"/>
        <item m="1" x="217"/>
        <item m="1" x="218"/>
        <item m="1" x="221"/>
        <item m="1" x="222"/>
        <item m="1" x="223"/>
        <item m="1" x="224"/>
        <item m="1" x="225"/>
        <item m="1" x="228"/>
        <item m="1" x="229"/>
        <item m="1" x="230"/>
        <item m="1" x="231"/>
        <item m="1" x="234"/>
        <item m="1" x="235"/>
        <item m="1" x="236"/>
        <item x="6"/>
        <item m="1" x="233"/>
        <item m="1" x="147"/>
        <item m="1" x="159"/>
        <item m="1" x="155"/>
        <item m="1" x="114"/>
        <item m="1" x="124"/>
        <item m="1" x="93"/>
        <item m="1" x="145"/>
        <item m="1" x="32"/>
        <item m="1" x="134"/>
        <item m="1" x="99"/>
        <item m="1" x="227"/>
        <item m="1" x="109"/>
        <item m="1" x="203"/>
        <item x="5"/>
        <item m="1" x="131"/>
        <item m="1" x="105"/>
        <item x="8"/>
        <item m="1" x="43"/>
        <item x="15"/>
        <item m="1" x="42"/>
        <item m="1" x="31"/>
        <item x="21"/>
        <item x="25"/>
        <item x="17"/>
        <item x="23"/>
        <item m="1" x="83"/>
        <item m="1" x="180"/>
        <item m="1" x="136"/>
        <item x="0"/>
        <item x="1"/>
        <item x="2"/>
        <item x="3"/>
        <item x="4"/>
        <item x="7"/>
        <item x="9"/>
        <item x="10"/>
        <item x="11"/>
        <item x="12"/>
        <item x="13"/>
        <item x="14"/>
        <item x="16"/>
        <item x="18"/>
        <item x="19"/>
        <item x="20"/>
        <item x="22"/>
        <item x="24"/>
        <item x="26"/>
        <item t="default"/>
      </items>
    </pivotField>
    <pivotField showAll="0"/>
    <pivotField axis="axisRow" showAll="0" sortType="ascending" defaultSubtotal="0">
      <items count="3">
        <item x="0"/>
        <item m="1" x="2"/>
        <item h="1" x="1"/>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99">
      <pivotArea type="all" dataOnly="0" outline="0" fieldPosition="0"/>
    </format>
    <format dxfId="98">
      <pivotArea type="all" dataOnly="0" outline="0" fieldPosition="0"/>
    </format>
    <format dxfId="97">
      <pivotArea type="all" dataOnly="0" outline="0" fieldPosition="0"/>
    </format>
    <format dxfId="96">
      <pivotArea type="all" dataOnly="0" outline="0" fieldPosition="0"/>
    </format>
    <format dxfId="95">
      <pivotArea field="0" type="button" dataOnly="0" labelOnly="1" outline="0"/>
    </format>
    <format dxfId="94">
      <pivotArea dataOnly="0" labelOnly="1" grandRow="1" outline="0" fieldPosition="0"/>
    </format>
    <format dxfId="93">
      <pivotArea dataOnly="0" labelOnly="1" grandRow="1" outline="0" fieldPosition="0"/>
    </format>
    <format dxfId="92">
      <pivotArea field="1" type="button" dataOnly="0" labelOnly="1" outline="0"/>
    </format>
    <format dxfId="91">
      <pivotArea dataOnly="0" labelOnly="1" grandRow="1" outline="0" fieldPosition="0"/>
    </format>
    <format dxfId="90">
      <pivotArea dataOnly="0" labelOnly="1" grandCol="1" outline="0" fieldPosition="0"/>
    </format>
    <format dxfId="89">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4" applyNumberFormats="0" applyBorderFormats="0" applyFontFormats="0" applyPatternFormats="0" applyAlignmentFormats="0" applyWidthHeightFormats="1" dataCaption="Valores" updatedVersion="4" minRefreshableVersion="3" itemPrintTitles="1" createdVersion="4" indent="0" outline="1" outlineData="1" multipleFieldFilters="0" chartFormat="3" rowHeaderCaption="Canal">
  <location ref="B3:C5" firstHeaderRow="1" firstDataRow="1" firstDataCol="1"/>
  <pivotFields count="6">
    <pivotField showAll="0">
      <items count="14">
        <item x="0"/>
        <item x="5"/>
        <item x="6"/>
        <item x="7"/>
        <item x="8"/>
        <item x="9"/>
        <item x="10"/>
        <item x="1"/>
        <item m="1" x="12"/>
        <item x="4"/>
        <item m="1" x="11"/>
        <item x="2"/>
        <item x="3"/>
        <item t="default"/>
      </items>
    </pivotField>
    <pivotField showAll="0"/>
    <pivotField showAll="0" sortType="ascending">
      <items count="8">
        <item x="5"/>
        <item x="0"/>
        <item x="2"/>
        <item sd="0" x="4"/>
        <item x="1"/>
        <item x="3"/>
        <item m="1" x="6"/>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0"/>
        <item h="1" x="1"/>
        <item m="1" x="4"/>
        <item m="1" x="3"/>
        <item m="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5"/>
  </dataFields>
  <formats count="17">
    <format dxfId="88">
      <pivotArea type="all" dataOnly="0" outline="0" fieldPosition="0"/>
    </format>
    <format dxfId="87">
      <pivotArea type="all" dataOnly="0" outline="0" fieldPosition="0"/>
    </format>
    <format dxfId="86">
      <pivotArea type="all" dataOnly="0" outline="0" fieldPosition="0"/>
    </format>
    <format dxfId="85">
      <pivotArea type="all" dataOnly="0" outline="0" fieldPosition="0"/>
    </format>
    <format dxfId="84">
      <pivotArea field="0" type="button" dataOnly="0" labelOnly="1" outline="0"/>
    </format>
    <format dxfId="83">
      <pivotArea field="2" type="button" dataOnly="0" labelOnly="1" outline="0"/>
    </format>
    <format dxfId="82">
      <pivotArea dataOnly="0" labelOnly="1" grandRow="1" outline="0" fieldPosition="0"/>
    </format>
    <format dxfId="81">
      <pivotArea dataOnly="0" labelOnly="1" grandRow="1" outline="0" fieldPosition="0"/>
    </format>
    <format dxfId="80">
      <pivotArea dataOnly="0" labelOnly="1" grandRow="1" outline="0" fieldPosition="0"/>
    </format>
    <format dxfId="79">
      <pivotArea field="2" type="button" dataOnly="0" labelOnly="1" outline="0"/>
    </format>
    <format dxfId="78">
      <pivotArea field="2" type="button" dataOnly="0" labelOnly="1" outline="0"/>
    </format>
    <format dxfId="77">
      <pivotArea outline="0" collapsedLevelsAreSubtotals="1" fieldPosition="0"/>
    </format>
    <format dxfId="76">
      <pivotArea field="2" type="button" dataOnly="0" labelOnly="1" outline="0"/>
    </format>
    <format dxfId="75">
      <pivotArea dataOnly="0" labelOnly="1" grandRow="1" outline="0" fieldPosition="0"/>
    </format>
    <format dxfId="74">
      <pivotArea dataOnly="0" labelOnly="1" fieldPosition="0">
        <references count="1">
          <reference field="3" count="0"/>
        </references>
      </pivotArea>
    </format>
    <format dxfId="73">
      <pivotArea dataOnly="0" labelOnly="1" grandCol="1" outline="0" fieldPosition="0"/>
    </format>
    <format dxfId="72">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4" applyNumberFormats="0" applyBorderFormats="0" applyFontFormats="0" applyPatternFormats="0" applyAlignmentFormats="0" applyWidthHeightFormats="1" dataCaption="Valores" updatedVersion="4" minRefreshableVersion="3" itemPrintTitles="1" createdVersion="4" indent="0" outline="1" outlineData="1" multipleFieldFilters="0" chartFormat="6" rowHeaderCaption="Asunto o Subtema">
  <location ref="B3:C9" firstHeaderRow="1" firstDataRow="1" firstDataCol="1"/>
  <pivotFields count="6">
    <pivotField showAll="0" sortType="descending">
      <items count="14">
        <item x="0"/>
        <item x="5"/>
        <item x="6"/>
        <item x="7"/>
        <item x="8"/>
        <item x="9"/>
        <item h="1" x="10"/>
        <item x="1"/>
        <item m="1" x="12"/>
        <item x="4"/>
        <item m="1" x="11"/>
        <item h="1" x="2"/>
        <item h="1" x="3"/>
        <item t="default"/>
      </items>
      <autoSortScope>
        <pivotArea dataOnly="0" outline="0" fieldPosition="0">
          <references count="1">
            <reference field="4294967294" count="1" selected="0">
              <x v="0"/>
            </reference>
          </references>
        </pivotArea>
      </autoSortScope>
    </pivotField>
    <pivotField axis="axisRow" showAll="0" measureFilter="1" sortType="ascending">
      <items count="157">
        <item x="26"/>
        <item m="1" x="111"/>
        <item m="1" x="56"/>
        <item m="1" x="152"/>
        <item m="1" x="138"/>
        <item m="1" x="139"/>
        <item m="1" x="82"/>
        <item m="1" x="50"/>
        <item m="1" x="73"/>
        <item m="1" x="100"/>
        <item m="1" x="78"/>
        <item m="1" x="141"/>
        <item m="1" x="37"/>
        <item m="1" x="125"/>
        <item m="1" x="147"/>
        <item m="1" x="137"/>
        <item m="1" x="116"/>
        <item m="1" x="96"/>
        <item m="1" x="150"/>
        <item m="1" x="57"/>
        <item m="1" x="72"/>
        <item m="1" x="127"/>
        <item m="1" x="69"/>
        <item m="1" x="154"/>
        <item m="1" x="99"/>
        <item m="1" x="55"/>
        <item m="1" x="43"/>
        <item m="1" x="28"/>
        <item m="1" x="87"/>
        <item m="1" x="74"/>
        <item m="1" x="58"/>
        <item m="1" x="122"/>
        <item m="1" x="42"/>
        <item m="1" x="112"/>
        <item m="1" x="39"/>
        <item m="1" x="84"/>
        <item m="1" x="40"/>
        <item m="1" x="118"/>
        <item m="1" x="123"/>
        <item m="1" x="143"/>
        <item m="1" x="53"/>
        <item m="1" x="64"/>
        <item m="1" x="107"/>
        <item m="1" x="52"/>
        <item m="1" x="110"/>
        <item m="1" x="117"/>
        <item m="1" x="144"/>
        <item m="1" x="41"/>
        <item m="1" x="124"/>
        <item m="1" x="27"/>
        <item m="1" x="81"/>
        <item m="1" x="142"/>
        <item m="1" x="32"/>
        <item m="1" x="47"/>
        <item m="1" x="108"/>
        <item m="1" x="103"/>
        <item m="1" x="86"/>
        <item m="1" x="149"/>
        <item m="1" x="48"/>
        <item m="1" x="34"/>
        <item m="1" x="80"/>
        <item m="1" x="67"/>
        <item m="1" x="61"/>
        <item m="1" x="133"/>
        <item m="1" x="46"/>
        <item m="1" x="155"/>
        <item m="1" x="63"/>
        <item m="1" x="130"/>
        <item x="7"/>
        <item m="1" x="60"/>
        <item m="1" x="92"/>
        <item m="1" x="49"/>
        <item m="1" x="109"/>
        <item x="8"/>
        <item m="1" x="104"/>
        <item m="1" x="132"/>
        <item m="1" x="146"/>
        <item m="1" x="120"/>
        <item m="1" x="93"/>
        <item m="1" x="128"/>
        <item m="1" x="83"/>
        <item m="1" x="136"/>
        <item m="1" x="51"/>
        <item m="1" x="66"/>
        <item m="1" x="79"/>
        <item m="1" x="145"/>
        <item m="1" x="129"/>
        <item m="1" x="140"/>
        <item m="1" x="126"/>
        <item m="1" x="98"/>
        <item m="1" x="30"/>
        <item m="1" x="113"/>
        <item m="1" x="45"/>
        <item m="1" x="114"/>
        <item m="1" x="85"/>
        <item m="1" x="38"/>
        <item m="1" x="70"/>
        <item m="1" x="134"/>
        <item m="1" x="135"/>
        <item m="1" x="119"/>
        <item m="1" x="90"/>
        <item m="1" x="33"/>
        <item m="1" x="44"/>
        <item m="1" x="59"/>
        <item m="1" x="115"/>
        <item m="1" x="88"/>
        <item x="12"/>
        <item m="1" x="151"/>
        <item m="1" x="102"/>
        <item m="1" x="106"/>
        <item m="1" x="105"/>
        <item m="1" x="77"/>
        <item m="1" x="89"/>
        <item m="1" x="62"/>
        <item m="1" x="101"/>
        <item m="1" x="31"/>
        <item m="1" x="95"/>
        <item m="1" x="71"/>
        <item m="1" x="148"/>
        <item m="1" x="76"/>
        <item m="1" x="94"/>
        <item m="1" x="75"/>
        <item m="1" x="131"/>
        <item x="9"/>
        <item m="1" x="153"/>
        <item m="1" x="29"/>
        <item m="1" x="91"/>
        <item x="19"/>
        <item x="1"/>
        <item m="1" x="36"/>
        <item m="1" x="35"/>
        <item x="21"/>
        <item x="25"/>
        <item x="23"/>
        <item m="1" x="68"/>
        <item m="1" x="65"/>
        <item m="1" x="121"/>
        <item m="1" x="54"/>
        <item m="1" x="97"/>
        <item x="0"/>
        <item x="2"/>
        <item x="3"/>
        <item x="4"/>
        <item x="5"/>
        <item x="6"/>
        <item x="10"/>
        <item x="11"/>
        <item x="13"/>
        <item x="14"/>
        <item x="15"/>
        <item x="16"/>
        <item x="17"/>
        <item x="18"/>
        <item x="20"/>
        <item x="22"/>
        <item x="24"/>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45"/>
    </i>
    <i>
      <x v="128"/>
    </i>
    <i>
      <x v="127"/>
    </i>
    <i>
      <x v="139"/>
    </i>
    <i>
      <x v="151"/>
    </i>
    <i t="grand">
      <x/>
    </i>
  </rowItems>
  <colItems count="1">
    <i/>
  </colItems>
  <dataFields count="1">
    <dataField name="Recibidos " fld="4" baseField="0" baseItem="0" numFmtId="165"/>
  </dataFields>
  <formats count="16">
    <format dxfId="71">
      <pivotArea type="all" dataOnly="0" outline="0" fieldPosition="0"/>
    </format>
    <format dxfId="70">
      <pivotArea type="all" dataOnly="0" outline="0" fieldPosition="0"/>
    </format>
    <format dxfId="69">
      <pivotArea type="all" dataOnly="0" outline="0" fieldPosition="0"/>
    </format>
    <format dxfId="68">
      <pivotArea type="all" dataOnly="0" outline="0" fieldPosition="0"/>
    </format>
    <format dxfId="67">
      <pivotArea field="0" type="button" dataOnly="0" labelOnly="1" outline="0"/>
    </format>
    <format dxfId="66">
      <pivotArea dataOnly="0" labelOnly="1" grandRow="1" outline="0" fieldPosition="0"/>
    </format>
    <format dxfId="65">
      <pivotArea dataOnly="0" labelOnly="1" grandRow="1" outline="0" fieldPosition="0"/>
    </format>
    <format dxfId="64">
      <pivotArea field="1" type="button" dataOnly="0" labelOnly="1" outline="0" axis="axisRow" fieldPosition="0"/>
    </format>
    <format dxfId="63">
      <pivotArea dataOnly="0" labelOnly="1" grandRow="1" outline="0" fieldPosition="0"/>
    </format>
    <format dxfId="62">
      <pivotArea dataOnly="0" labelOnly="1" fieldPosition="0">
        <references count="1">
          <reference field="1" count="5">
            <x v="0"/>
            <x v="5"/>
            <x v="11"/>
            <x v="24"/>
            <x v="28"/>
          </reference>
        </references>
      </pivotArea>
    </format>
    <format dxfId="61">
      <pivotArea dataOnly="0" labelOnly="1" grandCol="1" outline="0" fieldPosition="0"/>
    </format>
    <format dxfId="60">
      <pivotArea dataOnly="0" labelOnly="1" grandCol="1" outline="0" fieldPosition="0"/>
    </format>
    <format dxfId="59">
      <pivotArea dataOnly="0" labelOnly="1" fieldPosition="0">
        <references count="1">
          <reference field="1" count="4">
            <x v="5"/>
            <x v="7"/>
            <x v="10"/>
            <x v="16"/>
          </reference>
        </references>
      </pivotArea>
    </format>
    <format dxfId="58">
      <pivotArea grandCol="1" outline="0" collapsedLevelsAreSubtotals="1" fieldPosition="0"/>
    </format>
    <format dxfId="57">
      <pivotArea outline="0" collapsedLevelsAreSubtotals="1" fieldPosition="0"/>
    </format>
    <format dxfId="56">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4" applyNumberFormats="0" applyBorderFormats="0" applyFontFormats="0" applyPatternFormats="0" applyAlignmentFormats="0" applyWidthHeightFormats="1" dataCaption="Valores" updatedVersion="4" minRefreshableVersion="3" itemPrintTitles="1" createdVersion="4" indent="0" outline="1" outlineData="1" multipleFieldFilters="0" rowHeaderCaption="Canal">
  <location ref="C21:E28" firstHeaderRow="1" firstDataRow="2" firstDataCol="1"/>
  <pivotFields count="6">
    <pivotField showAll="0">
      <items count="14">
        <item x="0"/>
        <item x="5"/>
        <item x="6"/>
        <item x="7"/>
        <item x="8"/>
        <item x="9"/>
        <item x="10"/>
        <item x="1"/>
        <item m="1" x="12"/>
        <item x="4"/>
        <item m="1" x="11"/>
        <item x="2"/>
        <item x="3"/>
        <item t="default"/>
      </items>
    </pivotField>
    <pivotField showAll="0"/>
    <pivotField axis="axisRow" showAll="0" sortType="descending">
      <items count="8">
        <item x="5"/>
        <item x="0"/>
        <item x="2"/>
        <item sd="0" x="4"/>
        <item x="1"/>
        <item x="3"/>
        <item m="1" x="6"/>
        <item t="default"/>
      </items>
    </pivotField>
    <pivotField axis="axisCol" showAll="0" defaultSubtotal="0">
      <items count="5">
        <item x="0"/>
        <item h="1" x="1"/>
        <item m="1" x="4"/>
        <item m="1" x="3"/>
        <item m="1" x="2"/>
      </items>
    </pivotField>
    <pivotField dataField="1" showAll="0" defaultSubtotal="0"/>
    <pivotField showAll="0" defaultSubtotal="0"/>
  </pivotFields>
  <rowFields count="1">
    <field x="2"/>
  </rowFields>
  <rowItems count="6">
    <i>
      <x v="1"/>
    </i>
    <i>
      <x v="2"/>
    </i>
    <i>
      <x v="3"/>
    </i>
    <i>
      <x v="4"/>
    </i>
    <i>
      <x v="5"/>
    </i>
    <i t="grand">
      <x/>
    </i>
  </rowItems>
  <colFields count="1">
    <field x="3"/>
  </colFields>
  <colItems count="2">
    <i>
      <x/>
    </i>
    <i t="grand">
      <x/>
    </i>
  </colItems>
  <dataFields count="1">
    <dataField name="Recibidos " fld="4" baseField="0" baseItem="0" numFmtId="165"/>
  </dataFields>
  <formats count="20">
    <format dxfId="55">
      <pivotArea type="all" dataOnly="0" outline="0" fieldPosition="0"/>
    </format>
    <format dxfId="54">
      <pivotArea type="all" dataOnly="0" outline="0" fieldPosition="0"/>
    </format>
    <format dxfId="53">
      <pivotArea type="all" dataOnly="0" outline="0" fieldPosition="0"/>
    </format>
    <format dxfId="52">
      <pivotArea type="all" dataOnly="0" outline="0" fieldPosition="0"/>
    </format>
    <format dxfId="51">
      <pivotArea field="0" type="button" dataOnly="0" labelOnly="1" outline="0"/>
    </format>
    <format dxfId="50">
      <pivotArea field="2" type="button" dataOnly="0" labelOnly="1" outline="0" axis="axisRow" fieldPosition="0"/>
    </format>
    <format dxfId="49">
      <pivotArea dataOnly="0" labelOnly="1" grandRow="1" outline="0" fieldPosition="0"/>
    </format>
    <format dxfId="48">
      <pivotArea dataOnly="0" labelOnly="1" grandRow="1" outline="0" fieldPosition="0"/>
    </format>
    <format dxfId="47">
      <pivotArea dataOnly="0" labelOnly="1" grandRow="1" outline="0" fieldPosition="0"/>
    </format>
    <format dxfId="46">
      <pivotArea field="2" type="button" dataOnly="0" labelOnly="1" outline="0" axis="axisRow" fieldPosition="0"/>
    </format>
    <format dxfId="45">
      <pivotArea dataOnly="0" labelOnly="1" fieldPosition="0">
        <references count="1">
          <reference field="2" count="0"/>
        </references>
      </pivotArea>
    </format>
    <format dxfId="44">
      <pivotArea field="2" type="button" dataOnly="0" labelOnly="1" outline="0" axis="axisRow" fieldPosition="0"/>
    </format>
    <format dxfId="43">
      <pivotArea dataOnly="0" labelOnly="1" fieldPosition="0">
        <references count="1">
          <reference field="2" count="0"/>
        </references>
      </pivotArea>
    </format>
    <format dxfId="42">
      <pivotArea outline="0" collapsedLevelsAreSubtotals="1" fieldPosition="0"/>
    </format>
    <format dxfId="41">
      <pivotArea field="2" type="button" dataOnly="0" labelOnly="1" outline="0" axis="axisRow" fieldPosition="0"/>
    </format>
    <format dxfId="40">
      <pivotArea dataOnly="0" labelOnly="1" fieldPosition="0">
        <references count="1">
          <reference field="2" count="0"/>
        </references>
      </pivotArea>
    </format>
    <format dxfId="39">
      <pivotArea dataOnly="0" labelOnly="1" grandRow="1" outline="0" fieldPosition="0"/>
    </format>
    <format dxfId="38">
      <pivotArea dataOnly="0" labelOnly="1" fieldPosition="0">
        <references count="1">
          <reference field="3" count="0"/>
        </references>
      </pivotArea>
    </format>
    <format dxfId="37">
      <pivotArea dataOnly="0" labelOnly="1" grandCol="1" outline="0" fieldPosition="0"/>
    </format>
    <format dxfId="36">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5" applyNumberFormats="0" applyBorderFormats="0" applyFontFormats="0" applyPatternFormats="0" applyAlignmentFormats="0" applyWidthHeightFormats="1" dataCaption="Valores" updatedVersion="4" minRefreshableVersion="3" itemPrintTitles="1" createdVersion="4" indent="0" outline="1" outlineData="1" multipleFieldFilters="0" rowHeaderCaption="Sistema PQRS/Tipología">
  <location ref="B18:K21" firstHeaderRow="1" firstDataRow="2" firstDataCol="1"/>
  <pivotFields count="6">
    <pivotField axis="axisCol" showAll="0">
      <items count="18">
        <item x="0"/>
        <item x="4"/>
        <item x="5"/>
        <item x="6"/>
        <item x="7"/>
        <item m="1" x="16"/>
        <item h="1" x="8"/>
        <item x="1"/>
        <item m="1" x="13"/>
        <item m="1" x="15"/>
        <item m="1" x="10"/>
        <item m="1" x="9"/>
        <item m="1" x="11"/>
        <item m="1" x="12"/>
        <item m="1" x="14"/>
        <item x="2"/>
        <item x="3"/>
        <item t="default"/>
      </items>
    </pivotField>
    <pivotField showAll="0">
      <items count="240">
        <item x="27"/>
        <item m="1" x="167"/>
        <item m="1" x="86"/>
        <item m="1" x="237"/>
        <item m="1" x="212"/>
        <item m="1" x="215"/>
        <item m="1" x="119"/>
        <item m="1" x="69"/>
        <item m="1" x="103"/>
        <item m="1" x="141"/>
        <item m="1" x="118"/>
        <item m="1" x="216"/>
        <item m="1" x="44"/>
        <item m="1" x="190"/>
        <item m="1" x="226"/>
        <item m="1" x="209"/>
        <item m="1" x="176"/>
        <item m="1" x="135"/>
        <item m="1" x="232"/>
        <item m="1" x="88"/>
        <item m="1" x="101"/>
        <item m="1" x="192"/>
        <item m="1" x="98"/>
        <item m="1" x="238"/>
        <item m="1" x="139"/>
        <item m="1" x="85"/>
        <item m="1" x="62"/>
        <item m="1" x="30"/>
        <item m="1" x="123"/>
        <item m="1" x="104"/>
        <item m="1" x="90"/>
        <item m="1" x="185"/>
        <item m="1" x="61"/>
        <item m="1" x="168"/>
        <item m="1" x="48"/>
        <item m="1" x="121"/>
        <item m="1" x="50"/>
        <item m="1" x="179"/>
        <item m="1" x="186"/>
        <item m="1" x="219"/>
        <item m="1" x="81"/>
        <item m="1" x="96"/>
        <item m="1" x="161"/>
        <item m="1" x="77"/>
        <item m="1" x="166"/>
        <item m="1" x="177"/>
        <item m="1" x="220"/>
        <item m="1" x="28"/>
        <item m="1" x="29"/>
        <item m="1" x="33"/>
        <item m="1" x="34"/>
        <item m="1" x="35"/>
        <item m="1" x="36"/>
        <item m="1" x="37"/>
        <item m="1" x="38"/>
        <item m="1" x="39"/>
        <item m="1" x="40"/>
        <item m="1" x="41"/>
        <item m="1" x="45"/>
        <item m="1" x="46"/>
        <item m="1" x="47"/>
        <item m="1" x="49"/>
        <item m="1" x="51"/>
        <item m="1" x="52"/>
        <item m="1" x="53"/>
        <item m="1" x="54"/>
        <item m="1" x="55"/>
        <item m="1" x="56"/>
        <item m="1" x="57"/>
        <item m="1" x="58"/>
        <item m="1" x="59"/>
        <item m="1" x="60"/>
        <item m="1" x="63"/>
        <item m="1" x="64"/>
        <item m="1" x="65"/>
        <item m="1" x="66"/>
        <item m="1" x="67"/>
        <item m="1" x="68"/>
        <item m="1" x="70"/>
        <item m="1" x="71"/>
        <item m="1" x="72"/>
        <item m="1" x="73"/>
        <item m="1" x="74"/>
        <item m="1" x="75"/>
        <item m="1" x="76"/>
        <item m="1" x="78"/>
        <item m="1" x="79"/>
        <item m="1" x="80"/>
        <item m="1" x="82"/>
        <item m="1" x="84"/>
        <item m="1" x="87"/>
        <item m="1" x="89"/>
        <item m="1" x="91"/>
        <item m="1" x="92"/>
        <item m="1" x="94"/>
        <item m="1" x="95"/>
        <item m="1" x="97"/>
        <item m="1" x="100"/>
        <item m="1" x="102"/>
        <item m="1" x="106"/>
        <item m="1" x="107"/>
        <item m="1" x="108"/>
        <item m="1" x="110"/>
        <item m="1" x="111"/>
        <item m="1" x="112"/>
        <item m="1" x="113"/>
        <item m="1" x="115"/>
        <item m="1" x="116"/>
        <item m="1" x="117"/>
        <item m="1" x="120"/>
        <item m="1" x="122"/>
        <item m="1" x="125"/>
        <item m="1" x="126"/>
        <item m="1" x="127"/>
        <item m="1" x="128"/>
        <item m="1" x="129"/>
        <item m="1" x="130"/>
        <item m="1" x="132"/>
        <item m="1" x="133"/>
        <item m="1" x="137"/>
        <item m="1" x="138"/>
        <item m="1" x="140"/>
        <item m="1" x="142"/>
        <item m="1" x="143"/>
        <item m="1" x="144"/>
        <item m="1" x="146"/>
        <item m="1" x="148"/>
        <item m="1" x="149"/>
        <item m="1" x="150"/>
        <item m="1" x="151"/>
        <item m="1" x="152"/>
        <item m="1" x="153"/>
        <item m="1" x="154"/>
        <item m="1" x="156"/>
        <item m="1" x="157"/>
        <item m="1" x="158"/>
        <item m="1" x="160"/>
        <item m="1" x="162"/>
        <item m="1" x="163"/>
        <item m="1" x="164"/>
        <item m="1" x="165"/>
        <item m="1" x="169"/>
        <item m="1" x="170"/>
        <item m="1" x="171"/>
        <item m="1" x="172"/>
        <item m="1" x="173"/>
        <item m="1" x="174"/>
        <item m="1" x="175"/>
        <item m="1" x="178"/>
        <item m="1" x="181"/>
        <item m="1" x="182"/>
        <item m="1" x="183"/>
        <item m="1" x="184"/>
        <item m="1" x="187"/>
        <item m="1" x="188"/>
        <item m="1" x="189"/>
        <item m="1" x="191"/>
        <item m="1" x="193"/>
        <item m="1" x="194"/>
        <item m="1" x="195"/>
        <item m="1" x="196"/>
        <item m="1" x="197"/>
        <item m="1" x="198"/>
        <item m="1" x="199"/>
        <item m="1" x="200"/>
        <item m="1" x="201"/>
        <item m="1" x="202"/>
        <item m="1" x="204"/>
        <item m="1" x="205"/>
        <item m="1" x="206"/>
        <item m="1" x="207"/>
        <item m="1" x="208"/>
        <item m="1" x="210"/>
        <item m="1" x="211"/>
        <item m="1" x="213"/>
        <item m="1" x="214"/>
        <item m="1" x="217"/>
        <item m="1" x="218"/>
        <item m="1" x="221"/>
        <item m="1" x="222"/>
        <item m="1" x="223"/>
        <item m="1" x="224"/>
        <item m="1" x="225"/>
        <item m="1" x="228"/>
        <item m="1" x="229"/>
        <item m="1" x="230"/>
        <item m="1" x="231"/>
        <item m="1" x="234"/>
        <item m="1" x="235"/>
        <item m="1" x="236"/>
        <item x="6"/>
        <item m="1" x="233"/>
        <item m="1" x="147"/>
        <item m="1" x="159"/>
        <item m="1" x="155"/>
        <item m="1" x="114"/>
        <item m="1" x="124"/>
        <item m="1" x="93"/>
        <item m="1" x="145"/>
        <item m="1" x="32"/>
        <item m="1" x="134"/>
        <item m="1" x="99"/>
        <item m="1" x="227"/>
        <item m="1" x="109"/>
        <item m="1" x="203"/>
        <item x="5"/>
        <item m="1" x="131"/>
        <item m="1" x="105"/>
        <item x="8"/>
        <item m="1" x="43"/>
        <item x="15"/>
        <item m="1" x="42"/>
        <item m="1" x="31"/>
        <item x="21"/>
        <item x="25"/>
        <item x="17"/>
        <item x="23"/>
        <item m="1" x="83"/>
        <item m="1" x="180"/>
        <item m="1" x="136"/>
        <item x="0"/>
        <item x="1"/>
        <item x="2"/>
        <item x="3"/>
        <item x="4"/>
        <item x="7"/>
        <item x="9"/>
        <item x="10"/>
        <item x="11"/>
        <item x="12"/>
        <item x="13"/>
        <item x="14"/>
        <item x="16"/>
        <item x="18"/>
        <item x="19"/>
        <item x="20"/>
        <item x="22"/>
        <item x="24"/>
        <item x="26"/>
        <item t="default"/>
      </items>
    </pivotField>
    <pivotField showAll="0"/>
    <pivotField axis="axisRow" showAll="0" defaultSubtotal="0">
      <items count="3">
        <item x="0"/>
        <item m="1" x="2"/>
        <item h="1" x="1"/>
      </items>
    </pivotField>
    <pivotField dataField="1" showAll="0" defaultSubtotal="0"/>
    <pivotField showAll="0" defaultSubtotal="0"/>
  </pivotFields>
  <rowFields count="1">
    <field x="3"/>
  </rowFields>
  <rowItems count="2">
    <i>
      <x/>
    </i>
    <i t="grand">
      <x/>
    </i>
  </rowItems>
  <colFields count="1">
    <field x="0"/>
  </colFields>
  <colItems count="9">
    <i>
      <x/>
    </i>
    <i>
      <x v="1"/>
    </i>
    <i>
      <x v="2"/>
    </i>
    <i>
      <x v="3"/>
    </i>
    <i>
      <x v="4"/>
    </i>
    <i>
      <x v="7"/>
    </i>
    <i>
      <x v="15"/>
    </i>
    <i>
      <x v="16"/>
    </i>
    <i t="grand">
      <x/>
    </i>
  </colItems>
  <dataFields count="1">
    <dataField name="Solucionados " fld="4" baseField="0" baseItem="0"/>
  </dataFields>
  <formats count="17">
    <format dxfId="35">
      <pivotArea type="all" dataOnly="0" outline="0" fieldPosition="0"/>
    </format>
    <format dxfId="34">
      <pivotArea type="all" dataOnly="0" outline="0" fieldPosition="0"/>
    </format>
    <format dxfId="33">
      <pivotArea type="all" dataOnly="0" outline="0" fieldPosition="0"/>
    </format>
    <format dxfId="32">
      <pivotArea type="all" dataOnly="0" outline="0" fieldPosition="0"/>
    </format>
    <format dxfId="31">
      <pivotArea field="0" type="button" dataOnly="0" labelOnly="1" outline="0" axis="axisCol" fieldPosition="0"/>
    </format>
    <format dxfId="30">
      <pivotArea dataOnly="0" labelOnly="1" grandRow="1" outline="0" fieldPosition="0"/>
    </format>
    <format dxfId="29">
      <pivotArea dataOnly="0" labelOnly="1" grandRow="1" outline="0" fieldPosition="0"/>
    </format>
    <format dxfId="28">
      <pivotArea field="1" type="button" dataOnly="0" labelOnly="1" outline="0"/>
    </format>
    <format dxfId="27">
      <pivotArea dataOnly="0" labelOnly="1" grandRow="1" outline="0" fieldPosition="0"/>
    </format>
    <format dxfId="26">
      <pivotArea dataOnly="0" labelOnly="1" fieldPosition="0">
        <references count="1">
          <reference field="0" count="0"/>
        </references>
      </pivotArea>
    </format>
    <format dxfId="25">
      <pivotArea dataOnly="0" labelOnly="1" grandCol="1" outline="0" fieldPosition="0"/>
    </format>
    <format dxfId="24">
      <pivotArea dataOnly="0" labelOnly="1" fieldPosition="0">
        <references count="1">
          <reference field="0" count="0"/>
        </references>
      </pivotArea>
    </format>
    <format dxfId="23">
      <pivotArea dataOnly="0" labelOnly="1" grandCol="1" outline="0" fieldPosition="0"/>
    </format>
    <format dxfId="22">
      <pivotArea type="origin" dataOnly="0" labelOnly="1" outline="0" fieldPosition="0"/>
    </format>
    <format dxfId="21">
      <pivotArea field="0" type="button" dataOnly="0" labelOnly="1" outline="0" axis="axisCol" fieldPosition="0"/>
    </format>
    <format dxfId="20">
      <pivotArea type="topRight" dataOnly="0" labelOnly="1" outline="0" fieldPosition="0"/>
    </format>
    <format dxfId="19">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4" applyNumberFormats="0" applyBorderFormats="0" applyFontFormats="0" applyPatternFormats="0" applyAlignmentFormats="0" applyWidthHeightFormats="1" dataCaption="Valores" updatedVersion="4" minRefreshableVersion="3" itemPrintTitles="1" createdVersion="4" indent="0" outline="1" outlineData="1" multipleFieldFilters="0" chartFormat="1" rowHeaderCaption="Asunto o Subtema">
  <location ref="B22:K29" firstHeaderRow="1" firstDataRow="2" firstDataCol="1"/>
  <pivotFields count="6">
    <pivotField axis="axisCol" showAll="0" sortType="descending">
      <items count="14">
        <item x="0"/>
        <item x="5"/>
        <item x="6"/>
        <item x="7"/>
        <item x="8"/>
        <item x="9"/>
        <item h="1" x="10"/>
        <item x="1"/>
        <item m="1" x="12"/>
        <item x="4"/>
        <item m="1" x="11"/>
        <item h="1" x="2"/>
        <item h="1" x="3"/>
        <item t="default"/>
      </items>
      <autoSortScope>
        <pivotArea dataOnly="0" outline="0" fieldPosition="0">
          <references count="1">
            <reference field="4294967294" count="1" selected="0">
              <x v="0"/>
            </reference>
          </references>
        </pivotArea>
      </autoSortScope>
    </pivotField>
    <pivotField axis="axisRow" showAll="0" measureFilter="1" sortType="descending">
      <items count="157">
        <item x="26"/>
        <item m="1" x="111"/>
        <item m="1" x="56"/>
        <item m="1" x="152"/>
        <item m="1" x="138"/>
        <item m="1" x="139"/>
        <item m="1" x="82"/>
        <item m="1" x="50"/>
        <item m="1" x="73"/>
        <item m="1" x="100"/>
        <item m="1" x="78"/>
        <item m="1" x="141"/>
        <item m="1" x="37"/>
        <item m="1" x="125"/>
        <item m="1" x="147"/>
        <item m="1" x="137"/>
        <item m="1" x="116"/>
        <item m="1" x="96"/>
        <item m="1" x="150"/>
        <item m="1" x="57"/>
        <item m="1" x="72"/>
        <item m="1" x="127"/>
        <item m="1" x="69"/>
        <item m="1" x="154"/>
        <item m="1" x="99"/>
        <item m="1" x="55"/>
        <item m="1" x="43"/>
        <item m="1" x="28"/>
        <item m="1" x="87"/>
        <item m="1" x="74"/>
        <item m="1" x="58"/>
        <item m="1" x="122"/>
        <item m="1" x="42"/>
        <item m="1" x="112"/>
        <item m="1" x="39"/>
        <item m="1" x="84"/>
        <item m="1" x="40"/>
        <item m="1" x="118"/>
        <item m="1" x="123"/>
        <item m="1" x="143"/>
        <item m="1" x="53"/>
        <item m="1" x="64"/>
        <item m="1" x="107"/>
        <item m="1" x="52"/>
        <item m="1" x="110"/>
        <item m="1" x="117"/>
        <item m="1" x="144"/>
        <item m="1" x="41"/>
        <item m="1" x="124"/>
        <item m="1" x="27"/>
        <item m="1" x="81"/>
        <item m="1" x="142"/>
        <item m="1" x="32"/>
        <item m="1" x="47"/>
        <item m="1" x="108"/>
        <item m="1" x="103"/>
        <item m="1" x="86"/>
        <item m="1" x="149"/>
        <item m="1" x="48"/>
        <item m="1" x="34"/>
        <item m="1" x="80"/>
        <item m="1" x="67"/>
        <item m="1" x="61"/>
        <item m="1" x="133"/>
        <item m="1" x="46"/>
        <item m="1" x="155"/>
        <item m="1" x="63"/>
        <item m="1" x="130"/>
        <item x="7"/>
        <item m="1" x="60"/>
        <item m="1" x="92"/>
        <item m="1" x="49"/>
        <item m="1" x="109"/>
        <item x="8"/>
        <item m="1" x="104"/>
        <item m="1" x="132"/>
        <item m="1" x="146"/>
        <item m="1" x="120"/>
        <item m="1" x="93"/>
        <item m="1" x="128"/>
        <item m="1" x="83"/>
        <item m="1" x="136"/>
        <item m="1" x="51"/>
        <item m="1" x="66"/>
        <item m="1" x="79"/>
        <item m="1" x="145"/>
        <item m="1" x="129"/>
        <item m="1" x="140"/>
        <item m="1" x="126"/>
        <item m="1" x="98"/>
        <item m="1" x="30"/>
        <item m="1" x="113"/>
        <item m="1" x="45"/>
        <item m="1" x="114"/>
        <item m="1" x="85"/>
        <item m="1" x="38"/>
        <item m="1" x="70"/>
        <item m="1" x="134"/>
        <item m="1" x="135"/>
        <item m="1" x="119"/>
        <item m="1" x="90"/>
        <item m="1" x="33"/>
        <item m="1" x="44"/>
        <item m="1" x="59"/>
        <item m="1" x="115"/>
        <item m="1" x="88"/>
        <item x="12"/>
        <item m="1" x="151"/>
        <item m="1" x="102"/>
        <item m="1" x="106"/>
        <item m="1" x="105"/>
        <item m="1" x="77"/>
        <item m="1" x="89"/>
        <item m="1" x="62"/>
        <item m="1" x="101"/>
        <item m="1" x="31"/>
        <item m="1" x="95"/>
        <item m="1" x="71"/>
        <item m="1" x="148"/>
        <item m="1" x="76"/>
        <item m="1" x="94"/>
        <item m="1" x="75"/>
        <item m="1" x="131"/>
        <item x="9"/>
        <item m="1" x="153"/>
        <item m="1" x="29"/>
        <item m="1" x="91"/>
        <item x="19"/>
        <item x="1"/>
        <item m="1" x="36"/>
        <item m="1" x="35"/>
        <item x="21"/>
        <item x="25"/>
        <item x="23"/>
        <item m="1" x="68"/>
        <item m="1" x="65"/>
        <item m="1" x="121"/>
        <item m="1" x="54"/>
        <item m="1" x="97"/>
        <item x="0"/>
        <item x="2"/>
        <item x="3"/>
        <item x="4"/>
        <item x="5"/>
        <item x="6"/>
        <item x="10"/>
        <item x="11"/>
        <item x="13"/>
        <item x="14"/>
        <item x="15"/>
        <item x="16"/>
        <item x="17"/>
        <item x="18"/>
        <item x="20"/>
        <item x="22"/>
        <item x="24"/>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51"/>
    </i>
    <i>
      <x v="139"/>
    </i>
    <i>
      <x v="127"/>
    </i>
    <i>
      <x v="128"/>
    </i>
    <i>
      <x v="145"/>
    </i>
    <i t="grand">
      <x/>
    </i>
  </rowItems>
  <colFields count="1">
    <field x="0"/>
  </colFields>
  <colItems count="9">
    <i>
      <x v="4"/>
    </i>
    <i>
      <x/>
    </i>
    <i>
      <x v="2"/>
    </i>
    <i>
      <x v="3"/>
    </i>
    <i>
      <x v="9"/>
    </i>
    <i>
      <x v="1"/>
    </i>
    <i>
      <x v="7"/>
    </i>
    <i>
      <x v="5"/>
    </i>
    <i t="grand">
      <x/>
    </i>
  </colItems>
  <dataFields count="1">
    <dataField name="Top 5 de Requerimientos" fld="4" baseField="0" baseItem="0" numFmtId="165"/>
  </dataFields>
  <formats count="19">
    <format dxfId="18">
      <pivotArea type="all" dataOnly="0" outline="0" fieldPosition="0"/>
    </format>
    <format dxfId="17">
      <pivotArea type="all" dataOnly="0" outline="0" fieldPosition="0"/>
    </format>
    <format dxfId="16">
      <pivotArea type="all" dataOnly="0" outline="0" fieldPosition="0"/>
    </format>
    <format dxfId="15">
      <pivotArea type="all" dataOnly="0" outline="0" fieldPosition="0"/>
    </format>
    <format dxfId="14">
      <pivotArea field="0" type="button" dataOnly="0" labelOnly="1" outline="0" axis="axisCol" fieldPosition="0"/>
    </format>
    <format dxfId="13">
      <pivotArea dataOnly="0" labelOnly="1" grandRow="1" outline="0" fieldPosition="0"/>
    </format>
    <format dxfId="12">
      <pivotArea dataOnly="0" labelOnly="1" grandRow="1" outline="0" fieldPosition="0"/>
    </format>
    <format dxfId="11">
      <pivotArea field="1" type="button" dataOnly="0" labelOnly="1" outline="0" axis="axisRow" fieldPosition="0"/>
    </format>
    <format dxfId="10">
      <pivotArea dataOnly="0" labelOnly="1" grandRow="1" outline="0" fieldPosition="0"/>
    </format>
    <format dxfId="9">
      <pivotArea dataOnly="0" labelOnly="1" fieldPosition="0">
        <references count="1">
          <reference field="1" count="5">
            <x v="0"/>
            <x v="5"/>
            <x v="11"/>
            <x v="24"/>
            <x v="28"/>
          </reference>
        </references>
      </pivotArea>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dataOnly="0" labelOnly="1" fieldPosition="0">
        <references count="1">
          <reference field="1" count="4">
            <x v="5"/>
            <x v="7"/>
            <x v="10"/>
            <x v="16"/>
          </reference>
        </references>
      </pivotArea>
    </format>
    <format dxfId="3">
      <pivotArea grandCol="1" outline="0" collapsedLevelsAreSubtotals="1" fieldPosition="0"/>
    </format>
    <format dxfId="2">
      <pivotArea outline="0" collapsedLevelsAreSubtotals="1" fieldPosition="0"/>
    </format>
    <format dxfId="1">
      <pivotArea dataOnly="0" labelOnly="1" fieldPosition="0">
        <references count="1">
          <reference field="1" count="5">
            <x v="5"/>
            <x v="9"/>
            <x v="10"/>
            <x v="11"/>
            <x v="16"/>
          </reference>
        </references>
      </pivotArea>
    </format>
    <format dxfId="0">
      <pivotArea type="origin" dataOnly="0" labelOnly="1" outline="0" fieldPosition="0"/>
    </format>
  </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2"/>
    </row>
    <row r="2" spans="1:4">
      <c r="A2" s="31" t="s">
        <v>8</v>
      </c>
      <c r="B2" s="31" t="s">
        <v>5</v>
      </c>
      <c r="C2" s="33" t="s">
        <v>15</v>
      </c>
      <c r="D2" s="31" t="s">
        <v>37</v>
      </c>
    </row>
    <row r="3" spans="1:4">
      <c r="A3" s="31" t="s">
        <v>9</v>
      </c>
      <c r="B3" s="31" t="s">
        <v>60</v>
      </c>
      <c r="C3" s="33" t="s">
        <v>1</v>
      </c>
      <c r="D3" s="31" t="s">
        <v>38</v>
      </c>
    </row>
    <row r="4" spans="1:4">
      <c r="A4" s="31" t="s">
        <v>10</v>
      </c>
      <c r="B4" s="32" t="s">
        <v>7</v>
      </c>
      <c r="C4" s="33" t="s">
        <v>16</v>
      </c>
      <c r="D4" s="31" t="s">
        <v>39</v>
      </c>
    </row>
    <row r="5" spans="1:4">
      <c r="A5" s="31" t="s">
        <v>11</v>
      </c>
      <c r="B5" s="31"/>
      <c r="C5" s="33" t="s">
        <v>17</v>
      </c>
      <c r="D5" s="31" t="s">
        <v>40</v>
      </c>
    </row>
    <row r="6" spans="1:4">
      <c r="A6" s="31" t="s">
        <v>12</v>
      </c>
      <c r="B6" s="31"/>
      <c r="C6" s="33" t="s">
        <v>34</v>
      </c>
      <c r="D6" s="31" t="s">
        <v>24</v>
      </c>
    </row>
    <row r="7" spans="1:4">
      <c r="A7" s="31" t="s">
        <v>59</v>
      </c>
      <c r="B7" s="31"/>
      <c r="C7" s="33" t="s">
        <v>35</v>
      </c>
      <c r="D7" s="31" t="s">
        <v>41</v>
      </c>
    </row>
    <row r="8" spans="1:4">
      <c r="A8" s="31" t="s">
        <v>13</v>
      </c>
      <c r="B8" s="31"/>
      <c r="C8" s="33" t="s">
        <v>19</v>
      </c>
      <c r="D8" s="31" t="s">
        <v>42</v>
      </c>
    </row>
    <row r="9" spans="1:4">
      <c r="A9" s="33" t="s">
        <v>22</v>
      </c>
      <c r="B9" s="31"/>
      <c r="C9" s="33" t="s">
        <v>21</v>
      </c>
      <c r="D9" s="31" t="s">
        <v>43</v>
      </c>
    </row>
    <row r="10" spans="1:4">
      <c r="A10" s="32" t="s">
        <v>6</v>
      </c>
      <c r="B10" s="31"/>
      <c r="C10" s="33" t="s">
        <v>20</v>
      </c>
      <c r="D10" s="31" t="s">
        <v>44</v>
      </c>
    </row>
    <row r="11" spans="1:4">
      <c r="A11" s="31"/>
      <c r="B11" s="31"/>
      <c r="C11" s="33" t="s">
        <v>18</v>
      </c>
      <c r="D11" s="31" t="s">
        <v>45</v>
      </c>
    </row>
    <row r="12" spans="1:4">
      <c r="A12" s="31"/>
      <c r="B12" s="31"/>
      <c r="C12" s="33" t="s">
        <v>22</v>
      </c>
      <c r="D12" s="31" t="s">
        <v>46</v>
      </c>
    </row>
    <row r="13" spans="1:4">
      <c r="A13" s="31"/>
      <c r="B13" s="31"/>
      <c r="C13" s="32" t="s">
        <v>14</v>
      </c>
      <c r="D13" s="31" t="s">
        <v>47</v>
      </c>
    </row>
    <row r="14" spans="1:4">
      <c r="A14" s="31"/>
      <c r="B14" s="31"/>
      <c r="C14" s="31"/>
      <c r="D14" s="31" t="s">
        <v>48</v>
      </c>
    </row>
    <row r="15" spans="1:4">
      <c r="A15" s="31"/>
      <c r="B15" s="31"/>
      <c r="C15" s="31"/>
      <c r="D15" s="31" t="s">
        <v>49</v>
      </c>
    </row>
    <row r="16" spans="1:4">
      <c r="A16" s="31"/>
      <c r="B16" s="31"/>
      <c r="C16" s="31"/>
      <c r="D16" s="31" t="s">
        <v>50</v>
      </c>
    </row>
    <row r="17" spans="1:4">
      <c r="A17" s="31"/>
      <c r="B17" s="31"/>
      <c r="C17" s="31"/>
      <c r="D17" s="31" t="s">
        <v>51</v>
      </c>
    </row>
    <row r="18" spans="1:4">
      <c r="A18" s="31"/>
      <c r="B18" s="31"/>
      <c r="C18" s="31"/>
      <c r="D18" s="31" t="s">
        <v>52</v>
      </c>
    </row>
    <row r="19" spans="1:4">
      <c r="A19" s="31"/>
      <c r="B19" s="31"/>
      <c r="C19" s="31"/>
      <c r="D19" s="31" t="s">
        <v>53</v>
      </c>
    </row>
    <row r="20" spans="1:4">
      <c r="A20" s="31"/>
      <c r="B20" s="31"/>
      <c r="C20" s="31"/>
      <c r="D20" s="31" t="s">
        <v>54</v>
      </c>
    </row>
    <row r="21" spans="1:4">
      <c r="A21" s="31"/>
      <c r="B21" s="31"/>
      <c r="C21" s="31"/>
      <c r="D21" s="31" t="s">
        <v>55</v>
      </c>
    </row>
    <row r="22" spans="1:4">
      <c r="A22" s="31"/>
      <c r="D22" s="32" t="s">
        <v>36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topLeftCell="A58" zoomScale="90" zoomScaleNormal="90" zoomScalePageLayoutView="90" workbookViewId="0">
      <selection activeCell="C40" sqref="C40:F45"/>
    </sheetView>
  </sheetViews>
  <sheetFormatPr baseColWidth="10" defaultColWidth="0" defaultRowHeight="15" zeroHeight="1"/>
  <cols>
    <col min="1" max="1" width="5.7109375" style="8" customWidth="1"/>
    <col min="2" max="2" width="17.28515625" style="13" customWidth="1"/>
    <col min="3" max="3" width="19.28515625" style="8" customWidth="1"/>
    <col min="4" max="4" width="22.85546875" style="8" customWidth="1"/>
    <col min="5" max="5" width="20.285156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91" t="s">
        <v>57</v>
      </c>
      <c r="C1" s="91"/>
      <c r="D1" s="91"/>
      <c r="E1" s="91"/>
      <c r="F1" s="91"/>
      <c r="G1" s="91"/>
    </row>
    <row r="2" spans="2:7">
      <c r="B2" s="91"/>
      <c r="C2" s="91"/>
      <c r="D2" s="91"/>
      <c r="E2" s="91"/>
      <c r="F2" s="91"/>
      <c r="G2" s="91"/>
    </row>
    <row r="3" spans="2:7" ht="15" customHeight="1">
      <c r="B3" s="92" t="s">
        <v>95</v>
      </c>
      <c r="C3" s="93"/>
      <c r="D3" s="93"/>
      <c r="E3" s="23" t="s">
        <v>30</v>
      </c>
      <c r="F3" s="23" t="s">
        <v>96</v>
      </c>
      <c r="G3" s="24"/>
    </row>
    <row r="4" spans="2:7">
      <c r="B4" s="75" t="s">
        <v>27</v>
      </c>
      <c r="C4" s="14">
        <v>42736</v>
      </c>
      <c r="D4" s="14">
        <v>42736</v>
      </c>
      <c r="E4" s="88">
        <v>2017</v>
      </c>
      <c r="F4" s="15"/>
      <c r="G4" s="16"/>
    </row>
    <row r="5" spans="2:7">
      <c r="B5" s="25"/>
      <c r="C5" s="26"/>
      <c r="D5" s="26"/>
      <c r="E5" s="19"/>
      <c r="F5" s="19"/>
      <c r="G5" s="19"/>
    </row>
    <row r="6" spans="2:7">
      <c r="B6" s="41"/>
      <c r="C6" s="41"/>
      <c r="D6" s="41"/>
      <c r="E6" s="41"/>
      <c r="F6" s="41"/>
      <c r="G6" s="41"/>
    </row>
    <row r="7" spans="2:7">
      <c r="B7" s="41"/>
      <c r="C7" s="41"/>
      <c r="D7" s="41"/>
      <c r="E7" s="41"/>
      <c r="F7" s="41"/>
      <c r="G7" s="41"/>
    </row>
    <row r="8" spans="2:7">
      <c r="B8" s="41"/>
      <c r="C8" s="41"/>
      <c r="D8" s="41"/>
      <c r="E8" s="41"/>
      <c r="F8" s="41"/>
      <c r="G8" s="41"/>
    </row>
    <row r="9" spans="2:7">
      <c r="B9" s="41"/>
      <c r="C9" s="41"/>
      <c r="D9" s="41"/>
      <c r="E9" s="41"/>
      <c r="F9" s="41"/>
      <c r="G9" s="41"/>
    </row>
    <row r="10" spans="2:7">
      <c r="B10" s="41"/>
      <c r="C10" s="41"/>
      <c r="D10" s="41"/>
      <c r="E10" s="41"/>
      <c r="F10" s="41"/>
      <c r="G10" s="41"/>
    </row>
    <row r="11" spans="2:7">
      <c r="B11" s="41"/>
      <c r="C11" s="41"/>
      <c r="D11" s="41"/>
      <c r="E11" s="41"/>
      <c r="F11" s="41"/>
      <c r="G11" s="41"/>
    </row>
    <row r="12" spans="2:7">
      <c r="B12" s="41"/>
      <c r="C12" s="41"/>
      <c r="D12" s="41"/>
      <c r="E12" s="41"/>
      <c r="F12" s="41"/>
      <c r="G12" s="41"/>
    </row>
    <row r="13" spans="2:7">
      <c r="B13" s="41"/>
      <c r="C13" s="41"/>
      <c r="D13" s="41"/>
      <c r="E13" s="41"/>
      <c r="F13" s="41"/>
      <c r="G13" s="41"/>
    </row>
    <row r="14" spans="2:7">
      <c r="B14" s="41"/>
      <c r="C14" s="41"/>
      <c r="D14" s="41"/>
      <c r="E14" s="41"/>
      <c r="F14" s="41"/>
      <c r="G14" s="41"/>
    </row>
    <row r="15" spans="2:7">
      <c r="B15" s="41"/>
      <c r="C15" s="41"/>
      <c r="D15" s="41"/>
      <c r="E15" s="41"/>
      <c r="F15" s="41"/>
      <c r="G15" s="41"/>
    </row>
    <row r="16" spans="2:7">
      <c r="B16" s="41"/>
      <c r="C16" s="41"/>
      <c r="D16" s="41"/>
      <c r="E16" s="41"/>
      <c r="F16" s="41"/>
      <c r="G16" s="41"/>
    </row>
    <row r="17" spans="2:8">
      <c r="B17" s="41"/>
      <c r="C17" s="41"/>
      <c r="D17" s="41"/>
      <c r="E17" s="41"/>
      <c r="F17" s="41"/>
      <c r="G17" s="41"/>
    </row>
    <row r="18" spans="2:8">
      <c r="B18" s="61"/>
      <c r="D18" s="27" t="s">
        <v>70</v>
      </c>
      <c r="E18" s="72">
        <f>GETPIVOTDATA("Recibidos",$C$21)</f>
        <v>796</v>
      </c>
      <c r="F18" s="41"/>
      <c r="G18" s="41"/>
    </row>
    <row r="19" spans="2:8">
      <c r="B19" s="41"/>
      <c r="C19" s="41"/>
      <c r="D19" s="41"/>
      <c r="E19" s="41"/>
      <c r="F19" s="49"/>
      <c r="G19" s="49"/>
    </row>
    <row r="20" spans="2:8">
      <c r="B20" s="8"/>
      <c r="C20" s="73" t="s">
        <v>78</v>
      </c>
      <c r="D20" s="73"/>
      <c r="E20" s="68"/>
      <c r="F20" s="68"/>
      <c r="G20" s="68"/>
      <c r="H20" s="68"/>
    </row>
    <row r="21" spans="2:8">
      <c r="B21" s="8"/>
      <c r="C21" s="29" t="s">
        <v>25</v>
      </c>
      <c r="D21" s="29" t="s">
        <v>77</v>
      </c>
      <c r="E21" s="9"/>
      <c r="F21"/>
    </row>
    <row r="22" spans="2:8">
      <c r="B22" s="8"/>
      <c r="C22" s="64" t="s">
        <v>56</v>
      </c>
      <c r="D22" s="63" t="s">
        <v>5</v>
      </c>
      <c r="E22" s="63" t="s">
        <v>23</v>
      </c>
      <c r="F22"/>
    </row>
    <row r="23" spans="2:8">
      <c r="B23" s="8"/>
      <c r="C23" s="65" t="s">
        <v>61</v>
      </c>
      <c r="D23" s="63">
        <v>55</v>
      </c>
      <c r="E23" s="63">
        <v>55</v>
      </c>
      <c r="F23" s="87">
        <f>55/796</f>
        <v>6.9095477386934667E-2</v>
      </c>
    </row>
    <row r="24" spans="2:8">
      <c r="B24" s="8"/>
      <c r="C24" s="65" t="s">
        <v>62</v>
      </c>
      <c r="D24" s="63">
        <v>63</v>
      </c>
      <c r="E24" s="63">
        <v>63</v>
      </c>
      <c r="F24" s="87">
        <f>63/796</f>
        <v>7.9145728643216076E-2</v>
      </c>
    </row>
    <row r="25" spans="2:8">
      <c r="B25" s="8"/>
      <c r="C25" s="65" t="s">
        <v>65</v>
      </c>
      <c r="D25" s="63">
        <v>647</v>
      </c>
      <c r="E25" s="63">
        <v>647</v>
      </c>
      <c r="F25" s="87">
        <f>647/796</f>
        <v>0.81281407035175879</v>
      </c>
    </row>
    <row r="26" spans="2:8">
      <c r="B26" s="8"/>
      <c r="C26" s="65" t="s">
        <v>63</v>
      </c>
      <c r="D26" s="63">
        <v>5</v>
      </c>
      <c r="E26" s="63">
        <v>5</v>
      </c>
      <c r="F26" s="87">
        <f>5/796</f>
        <v>6.2814070351758797E-3</v>
      </c>
    </row>
    <row r="27" spans="2:8">
      <c r="B27" s="8"/>
      <c r="C27" s="65" t="s">
        <v>64</v>
      </c>
      <c r="D27" s="63">
        <v>26</v>
      </c>
      <c r="E27" s="63">
        <v>26</v>
      </c>
      <c r="F27" s="87">
        <f>26/796</f>
        <v>3.2663316582914576E-2</v>
      </c>
    </row>
    <row r="28" spans="2:8">
      <c r="B28" s="8"/>
      <c r="C28" s="66" t="s">
        <v>23</v>
      </c>
      <c r="D28" s="63">
        <v>796</v>
      </c>
      <c r="E28" s="63">
        <v>796</v>
      </c>
      <c r="F28"/>
    </row>
    <row r="29" spans="2:8">
      <c r="B29" s="8"/>
      <c r="C29"/>
      <c r="D29"/>
      <c r="E29"/>
      <c r="F29"/>
    </row>
    <row r="30" spans="2:8">
      <c r="B30" s="8"/>
      <c r="F30"/>
    </row>
    <row r="31" spans="2:8" ht="15" customHeight="1">
      <c r="B31" s="8"/>
      <c r="F31" s="62"/>
      <c r="G31" s="62"/>
      <c r="H31" s="62"/>
    </row>
    <row r="32" spans="2:8">
      <c r="B32" s="8"/>
      <c r="C32" s="76" t="s">
        <v>71</v>
      </c>
      <c r="D32" s="62"/>
      <c r="F32" s="62"/>
      <c r="G32" s="62"/>
    </row>
    <row r="33" spans="2:7">
      <c r="B33" s="8"/>
      <c r="D33" s="62"/>
      <c r="F33" s="62"/>
      <c r="G33" s="62"/>
    </row>
    <row r="34" spans="2:7" ht="15" customHeight="1">
      <c r="B34" s="8"/>
      <c r="C34" s="96" t="s">
        <v>146</v>
      </c>
      <c r="D34" s="97"/>
      <c r="E34" s="97"/>
      <c r="F34" s="98"/>
      <c r="G34" s="62"/>
    </row>
    <row r="35" spans="2:7">
      <c r="B35" s="8"/>
      <c r="C35" s="99"/>
      <c r="D35" s="100"/>
      <c r="E35" s="100"/>
      <c r="F35" s="101"/>
      <c r="G35" s="62"/>
    </row>
    <row r="36" spans="2:7">
      <c r="B36" s="62"/>
      <c r="C36" s="99"/>
      <c r="D36" s="100"/>
      <c r="E36" s="100"/>
      <c r="F36" s="101"/>
      <c r="G36" s="62"/>
    </row>
    <row r="37" spans="2:7">
      <c r="B37" s="62"/>
      <c r="C37" s="99"/>
      <c r="D37" s="100"/>
      <c r="E37" s="100"/>
      <c r="F37" s="101"/>
      <c r="G37" s="62"/>
    </row>
    <row r="38" spans="2:7">
      <c r="B38" s="62"/>
      <c r="C38" s="99"/>
      <c r="D38" s="100"/>
      <c r="E38" s="100"/>
      <c r="F38" s="101"/>
      <c r="G38" s="62"/>
    </row>
    <row r="39" spans="2:7" ht="36" customHeight="1">
      <c r="B39" s="62"/>
      <c r="C39" s="99"/>
      <c r="D39" s="100"/>
      <c r="E39" s="100"/>
      <c r="F39" s="101"/>
      <c r="G39" s="62"/>
    </row>
    <row r="40" spans="2:7">
      <c r="B40" s="62"/>
      <c r="C40" s="99" t="s">
        <v>147</v>
      </c>
      <c r="D40" s="100"/>
      <c r="E40" s="100"/>
      <c r="F40" s="101"/>
      <c r="G40" s="62"/>
    </row>
    <row r="41" spans="2:7">
      <c r="B41" s="62"/>
      <c r="C41" s="99"/>
      <c r="D41" s="100"/>
      <c r="E41" s="100"/>
      <c r="F41" s="101"/>
      <c r="G41" s="62"/>
    </row>
    <row r="42" spans="2:7" ht="15" customHeight="1">
      <c r="B42" s="62"/>
      <c r="C42" s="99"/>
      <c r="D42" s="100"/>
      <c r="E42" s="100"/>
      <c r="F42" s="101"/>
      <c r="G42" s="62"/>
    </row>
    <row r="43" spans="2:7">
      <c r="C43" s="99"/>
      <c r="D43" s="100"/>
      <c r="E43" s="100"/>
      <c r="F43" s="101"/>
    </row>
    <row r="44" spans="2:7">
      <c r="C44" s="99"/>
      <c r="D44" s="100"/>
      <c r="E44" s="100"/>
      <c r="F44" s="101"/>
    </row>
    <row r="45" spans="2:7" ht="50.25" customHeight="1">
      <c r="C45" s="102"/>
      <c r="D45" s="103"/>
      <c r="E45" s="103"/>
      <c r="F45" s="104"/>
    </row>
    <row r="46" spans="2:7">
      <c r="C46" s="94" t="s">
        <v>104</v>
      </c>
      <c r="D46" s="95"/>
      <c r="E46" s="95"/>
      <c r="F46" s="95"/>
    </row>
    <row r="47" spans="2:7"/>
    <row r="48" spans="2:7"/>
    <row r="49"/>
    <row r="50"/>
    <row r="51"/>
    <row r="52"/>
    <row r="53"/>
    <row r="54"/>
    <row r="55"/>
    <row r="56"/>
    <row r="57"/>
    <row r="58"/>
    <row r="59"/>
    <row r="60"/>
    <row r="6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row r="171"/>
  </sheetData>
  <mergeCells count="5">
    <mergeCell ref="B1:G2"/>
    <mergeCell ref="B3:D3"/>
    <mergeCell ref="C46:F46"/>
    <mergeCell ref="C34:F39"/>
    <mergeCell ref="C40:F45"/>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topLeftCell="A28" zoomScalePageLayoutView="90" workbookViewId="0">
      <selection activeCell="B32" sqref="B32:K37"/>
    </sheetView>
  </sheetViews>
  <sheetFormatPr baseColWidth="10" defaultColWidth="0" defaultRowHeight="15" customHeight="1" zeroHeight="1"/>
  <cols>
    <col min="1" max="1" width="5.7109375" style="8" customWidth="1"/>
    <col min="2" max="2" width="31.85546875" style="13" customWidth="1"/>
    <col min="3" max="3" width="13" style="8" customWidth="1"/>
    <col min="4" max="4" width="9.28515625" style="8" customWidth="1"/>
    <col min="5" max="5" width="7.42578125" style="8" customWidth="1"/>
    <col min="6" max="6" width="7" style="8" customWidth="1"/>
    <col min="7" max="7" width="8.28515625" style="8" customWidth="1"/>
    <col min="8" max="8" width="8" style="8" customWidth="1"/>
    <col min="9" max="9" width="6.140625" style="8" bestFit="1" customWidth="1"/>
    <col min="10" max="10" width="7.140625" style="8" customWidth="1"/>
    <col min="11" max="11" width="9.140625" style="8" customWidth="1"/>
    <col min="12" max="12" width="5.5703125" style="8" customWidth="1"/>
    <col min="13" max="16" width="2" style="8" customWidth="1"/>
    <col min="17" max="16384" width="11.42578125" style="8" hidden="1"/>
  </cols>
  <sheetData>
    <row r="1" spans="2:14" ht="15" customHeight="1">
      <c r="B1" s="91" t="s">
        <v>57</v>
      </c>
      <c r="C1" s="91"/>
      <c r="D1" s="91"/>
      <c r="E1" s="91"/>
      <c r="F1" s="91"/>
      <c r="G1" s="91"/>
      <c r="H1" s="91"/>
      <c r="I1" s="91"/>
      <c r="J1" s="91"/>
      <c r="K1" s="91"/>
      <c r="L1" s="91"/>
      <c r="M1" s="91"/>
    </row>
    <row r="2" spans="2:14">
      <c r="B2" s="91"/>
      <c r="C2" s="91"/>
      <c r="D2" s="91"/>
      <c r="E2" s="91"/>
      <c r="F2" s="91"/>
      <c r="G2" s="91"/>
      <c r="H2" s="91"/>
      <c r="I2" s="91"/>
      <c r="J2" s="91"/>
      <c r="K2" s="91"/>
      <c r="L2" s="91"/>
      <c r="M2" s="91"/>
    </row>
    <row r="3" spans="2:14">
      <c r="B3" s="25"/>
      <c r="C3" s="26"/>
      <c r="D3" s="26"/>
      <c r="E3" s="19"/>
      <c r="F3" s="19"/>
      <c r="G3" s="19"/>
    </row>
    <row r="4" spans="2:14">
      <c r="B4" s="49"/>
      <c r="C4" s="49"/>
      <c r="D4" s="49"/>
      <c r="E4" s="49"/>
      <c r="F4" s="49"/>
      <c r="G4" s="49"/>
    </row>
    <row r="5" spans="2:14">
      <c r="B5" s="49"/>
      <c r="C5" s="49"/>
      <c r="D5" s="49"/>
      <c r="E5" s="49"/>
      <c r="F5" s="49"/>
      <c r="G5" s="49"/>
    </row>
    <row r="6" spans="2:14">
      <c r="B6" s="49"/>
      <c r="C6" s="49"/>
      <c r="D6" s="49"/>
      <c r="E6" s="49"/>
      <c r="F6" s="49"/>
      <c r="G6" s="49"/>
    </row>
    <row r="7" spans="2:14">
      <c r="B7" s="49"/>
      <c r="C7" s="49"/>
      <c r="D7" s="49"/>
      <c r="E7" s="49"/>
      <c r="F7" s="49"/>
      <c r="G7" s="49"/>
    </row>
    <row r="8" spans="2:14">
      <c r="B8" s="49"/>
      <c r="C8" s="49"/>
      <c r="D8" s="49"/>
      <c r="E8" s="49"/>
      <c r="F8" s="49"/>
      <c r="G8" s="49"/>
    </row>
    <row r="9" spans="2:14">
      <c r="B9" s="49"/>
      <c r="C9" s="49"/>
      <c r="D9" s="49"/>
      <c r="E9" s="49"/>
      <c r="F9" s="49"/>
      <c r="G9" s="49"/>
    </row>
    <row r="10" spans="2:14">
      <c r="B10" s="49"/>
      <c r="C10" s="49"/>
      <c r="D10" s="49"/>
      <c r="E10" s="49"/>
      <c r="F10" s="49"/>
      <c r="G10" s="49"/>
    </row>
    <row r="11" spans="2:14">
      <c r="B11" s="49"/>
      <c r="C11" s="49"/>
      <c r="D11" s="49"/>
      <c r="E11" s="49"/>
      <c r="F11" s="49"/>
      <c r="G11" s="49"/>
    </row>
    <row r="12" spans="2:14">
      <c r="B12" s="49"/>
      <c r="C12" s="49"/>
      <c r="D12" s="49"/>
      <c r="E12" s="49"/>
      <c r="F12" s="49"/>
      <c r="G12" s="49"/>
    </row>
    <row r="13" spans="2:14">
      <c r="B13" s="49"/>
      <c r="C13" s="49"/>
      <c r="D13" s="49"/>
      <c r="E13" s="49"/>
      <c r="F13" s="49"/>
      <c r="G13" s="49"/>
    </row>
    <row r="14" spans="2:14">
      <c r="B14" s="49"/>
      <c r="C14" s="49"/>
      <c r="D14" s="49"/>
      <c r="E14" s="49"/>
      <c r="F14" s="49"/>
      <c r="G14" s="49"/>
    </row>
    <row r="15" spans="2:14">
      <c r="B15" s="49"/>
      <c r="C15" s="49"/>
      <c r="D15" s="49"/>
      <c r="E15" s="49"/>
      <c r="F15" s="49"/>
      <c r="G15" s="49"/>
    </row>
    <row r="16" spans="2:14">
      <c r="B16" s="49"/>
      <c r="C16" s="27" t="s">
        <v>69</v>
      </c>
      <c r="D16" s="28">
        <f>GETPIVOTDATA("Solucionados",$B$18)</f>
        <v>759</v>
      </c>
      <c r="E16" s="49"/>
      <c r="F16" s="49"/>
      <c r="G16" s="49"/>
      <c r="L16" s="19"/>
      <c r="M16" s="19"/>
      <c r="N16" s="19"/>
    </row>
    <row r="17" spans="2:14">
      <c r="B17" s="73"/>
      <c r="C17" s="68"/>
      <c r="D17" s="68"/>
      <c r="E17" s="68"/>
      <c r="F17" s="68"/>
      <c r="G17" s="68"/>
      <c r="H17" s="67"/>
      <c r="I17" s="67"/>
      <c r="J17" s="67"/>
      <c r="K17" s="67"/>
      <c r="L17" s="68"/>
      <c r="M17" s="68"/>
      <c r="N17" s="19"/>
    </row>
    <row r="18" spans="2:14">
      <c r="B18" s="29" t="s">
        <v>74</v>
      </c>
      <c r="C18" s="50" t="s">
        <v>77</v>
      </c>
      <c r="D18" s="9"/>
      <c r="E18" s="9"/>
      <c r="F18" s="9"/>
      <c r="G18" s="9"/>
      <c r="H18" s="9"/>
      <c r="I18" s="9"/>
      <c r="J18" s="9"/>
      <c r="K18" s="9"/>
      <c r="L18"/>
      <c r="M18" s="19"/>
      <c r="N18" s="19"/>
    </row>
    <row r="19" spans="2:14" ht="92.25">
      <c r="B19" s="29" t="s">
        <v>75</v>
      </c>
      <c r="C19" s="51" t="s">
        <v>105</v>
      </c>
      <c r="D19" s="51" t="s">
        <v>86</v>
      </c>
      <c r="E19" s="51" t="s">
        <v>87</v>
      </c>
      <c r="F19" s="51" t="s">
        <v>100</v>
      </c>
      <c r="G19" s="51" t="s">
        <v>88</v>
      </c>
      <c r="H19" s="51" t="s">
        <v>82</v>
      </c>
      <c r="I19" s="51" t="s">
        <v>84</v>
      </c>
      <c r="J19" s="51" t="s">
        <v>85</v>
      </c>
      <c r="K19" s="51" t="s">
        <v>23</v>
      </c>
      <c r="L19"/>
      <c r="M19" s="19"/>
      <c r="N19" s="19"/>
    </row>
    <row r="20" spans="2:14">
      <c r="B20" s="9" t="s">
        <v>5</v>
      </c>
      <c r="C20" s="10">
        <v>8</v>
      </c>
      <c r="D20" s="10">
        <v>8</v>
      </c>
      <c r="E20" s="10">
        <v>8</v>
      </c>
      <c r="F20" s="10">
        <v>2</v>
      </c>
      <c r="G20" s="10">
        <v>715</v>
      </c>
      <c r="H20" s="10">
        <v>1</v>
      </c>
      <c r="I20" s="10">
        <v>1</v>
      </c>
      <c r="J20" s="10">
        <v>16</v>
      </c>
      <c r="K20" s="10">
        <v>759</v>
      </c>
      <c r="L20"/>
    </row>
    <row r="21" spans="2:14">
      <c r="B21" s="11" t="s">
        <v>23</v>
      </c>
      <c r="C21" s="10">
        <v>8</v>
      </c>
      <c r="D21" s="10">
        <v>8</v>
      </c>
      <c r="E21" s="10">
        <v>8</v>
      </c>
      <c r="F21" s="10">
        <v>2</v>
      </c>
      <c r="G21" s="10">
        <v>715</v>
      </c>
      <c r="H21" s="10">
        <v>1</v>
      </c>
      <c r="I21" s="10">
        <v>1</v>
      </c>
      <c r="J21" s="10">
        <v>16</v>
      </c>
      <c r="K21" s="10">
        <v>759</v>
      </c>
      <c r="L21"/>
    </row>
    <row r="22" spans="2:14">
      <c r="B22"/>
      <c r="C22" s="87">
        <f>8/759</f>
        <v>1.0540184453227932E-2</v>
      </c>
      <c r="D22" s="87">
        <f>8/759</f>
        <v>1.0540184453227932E-2</v>
      </c>
      <c r="E22" s="87">
        <f>8/759</f>
        <v>1.0540184453227932E-2</v>
      </c>
      <c r="F22" s="87">
        <f>2/759</f>
        <v>2.635046113306983E-3</v>
      </c>
      <c r="G22" s="87">
        <f>715/759</f>
        <v>0.94202898550724634</v>
      </c>
      <c r="H22" s="87">
        <f>1/759</f>
        <v>1.3175230566534915E-3</v>
      </c>
      <c r="I22" s="87">
        <f>1/759</f>
        <v>1.3175230566534915E-3</v>
      </c>
      <c r="J22" s="87">
        <f>16/759</f>
        <v>2.1080368906455864E-2</v>
      </c>
      <c r="K22" s="87"/>
    </row>
    <row r="23" spans="2:14">
      <c r="B23" s="8"/>
    </row>
    <row r="24" spans="2:14">
      <c r="B24" s="8"/>
    </row>
    <row r="25" spans="2:14">
      <c r="B25" s="76" t="s">
        <v>71</v>
      </c>
    </row>
    <row r="26" spans="2:14">
      <c r="B26" s="8"/>
    </row>
    <row r="27" spans="2:14" ht="15" customHeight="1">
      <c r="B27" s="96" t="s">
        <v>144</v>
      </c>
      <c r="C27" s="97"/>
      <c r="D27" s="97"/>
      <c r="E27" s="97"/>
      <c r="F27" s="97"/>
      <c r="G27" s="97"/>
      <c r="H27" s="97"/>
      <c r="I27" s="97"/>
      <c r="J27" s="97"/>
      <c r="K27" s="98"/>
      <c r="L27" s="61"/>
      <c r="M27" s="61"/>
    </row>
    <row r="28" spans="2:14">
      <c r="B28" s="99"/>
      <c r="C28" s="100"/>
      <c r="D28" s="100"/>
      <c r="E28" s="100"/>
      <c r="F28" s="100"/>
      <c r="G28" s="100"/>
      <c r="H28" s="100"/>
      <c r="I28" s="100"/>
      <c r="J28" s="100"/>
      <c r="K28" s="101"/>
      <c r="L28" s="61"/>
      <c r="M28" s="61"/>
    </row>
    <row r="29" spans="2:14">
      <c r="B29" s="99"/>
      <c r="C29" s="100"/>
      <c r="D29" s="100"/>
      <c r="E29" s="100"/>
      <c r="F29" s="100"/>
      <c r="G29" s="100"/>
      <c r="H29" s="100"/>
      <c r="I29" s="100"/>
      <c r="J29" s="100"/>
      <c r="K29" s="101"/>
      <c r="L29" s="61"/>
      <c r="M29" s="61"/>
    </row>
    <row r="30" spans="2:14">
      <c r="B30" s="99"/>
      <c r="C30" s="100"/>
      <c r="D30" s="100"/>
      <c r="E30" s="100"/>
      <c r="F30" s="100"/>
      <c r="G30" s="100"/>
      <c r="H30" s="100"/>
      <c r="I30" s="100"/>
      <c r="J30" s="100"/>
      <c r="K30" s="101"/>
      <c r="L30" s="61"/>
      <c r="M30" s="61"/>
    </row>
    <row r="31" spans="2:14" ht="32.25" customHeight="1">
      <c r="B31" s="99"/>
      <c r="C31" s="100"/>
      <c r="D31" s="100"/>
      <c r="E31" s="100"/>
      <c r="F31" s="100"/>
      <c r="G31" s="100"/>
      <c r="H31" s="100"/>
      <c r="I31" s="100"/>
      <c r="J31" s="100"/>
      <c r="K31" s="101"/>
      <c r="L31" s="61"/>
      <c r="M31" s="61"/>
    </row>
    <row r="32" spans="2:14">
      <c r="B32" s="99" t="s">
        <v>145</v>
      </c>
      <c r="C32" s="100"/>
      <c r="D32" s="100"/>
      <c r="E32" s="100"/>
      <c r="F32" s="100"/>
      <c r="G32" s="100"/>
      <c r="H32" s="100"/>
      <c r="I32" s="100"/>
      <c r="J32" s="100"/>
      <c r="K32" s="101"/>
      <c r="L32" s="61"/>
      <c r="M32" s="61"/>
    </row>
    <row r="33" spans="2:13" ht="15" customHeight="1">
      <c r="B33" s="99"/>
      <c r="C33" s="100"/>
      <c r="D33" s="100"/>
      <c r="E33" s="100"/>
      <c r="F33" s="100"/>
      <c r="G33" s="100"/>
      <c r="H33" s="100"/>
      <c r="I33" s="100"/>
      <c r="J33" s="100"/>
      <c r="K33" s="101"/>
      <c r="L33" s="61"/>
      <c r="M33" s="61"/>
    </row>
    <row r="34" spans="2:13">
      <c r="B34" s="99"/>
      <c r="C34" s="100"/>
      <c r="D34" s="100"/>
      <c r="E34" s="100"/>
      <c r="F34" s="100"/>
      <c r="G34" s="100"/>
      <c r="H34" s="100"/>
      <c r="I34" s="100"/>
      <c r="J34" s="100"/>
      <c r="K34" s="101"/>
      <c r="L34" s="61"/>
      <c r="M34" s="61"/>
    </row>
    <row r="35" spans="2:13">
      <c r="B35" s="99"/>
      <c r="C35" s="100"/>
      <c r="D35" s="100"/>
      <c r="E35" s="100"/>
      <c r="F35" s="100"/>
      <c r="G35" s="100"/>
      <c r="H35" s="100"/>
      <c r="I35" s="100"/>
      <c r="J35" s="100"/>
      <c r="K35" s="101"/>
      <c r="L35" s="61"/>
      <c r="M35" s="61"/>
    </row>
    <row r="36" spans="2:13">
      <c r="B36" s="99"/>
      <c r="C36" s="100"/>
      <c r="D36" s="100"/>
      <c r="E36" s="100"/>
      <c r="F36" s="100"/>
      <c r="G36" s="100"/>
      <c r="H36" s="100"/>
      <c r="I36" s="100"/>
      <c r="J36" s="100"/>
      <c r="K36" s="101"/>
      <c r="L36" s="61"/>
      <c r="M36" s="61"/>
    </row>
    <row r="37" spans="2:13">
      <c r="B37" s="102"/>
      <c r="C37" s="103"/>
      <c r="D37" s="103"/>
      <c r="E37" s="103"/>
      <c r="F37" s="103"/>
      <c r="G37" s="103"/>
      <c r="H37" s="103"/>
      <c r="I37" s="103"/>
      <c r="J37" s="103"/>
      <c r="K37" s="104"/>
      <c r="L37" s="61"/>
      <c r="M37" s="61"/>
    </row>
    <row r="38" spans="2:13">
      <c r="B38" s="8"/>
      <c r="L38" s="61"/>
      <c r="M38" s="61"/>
    </row>
    <row r="39" spans="2:13">
      <c r="B39" s="8"/>
    </row>
    <row r="40" spans="2:13">
      <c r="B40" s="8"/>
    </row>
    <row r="41" spans="2:13">
      <c r="B41" s="8"/>
    </row>
    <row r="42" spans="2:13">
      <c r="B42" s="8"/>
    </row>
    <row r="43" spans="2:13">
      <c r="B43" s="8"/>
    </row>
    <row r="44" spans="2:13">
      <c r="B44" s="8"/>
    </row>
    <row r="45" spans="2:13">
      <c r="B45" s="8"/>
    </row>
    <row r="46" spans="2:13">
      <c r="B46" s="8"/>
    </row>
    <row r="47" spans="2:13">
      <c r="B47" s="8"/>
    </row>
    <row r="48" spans="2:13">
      <c r="B48" s="8"/>
    </row>
    <row r="49" spans="2:2">
      <c r="B49" s="8"/>
    </row>
    <row r="50" spans="2:2">
      <c r="B50" s="8"/>
    </row>
    <row r="51" spans="2:2">
      <c r="B51" s="8"/>
    </row>
    <row r="52" spans="2:2">
      <c r="B52" s="8"/>
    </row>
    <row r="53" spans="2:2">
      <c r="B53" s="8"/>
    </row>
    <row r="54" spans="2:2">
      <c r="B54" s="8"/>
    </row>
    <row r="55" spans="2:2">
      <c r="B55" s="8"/>
    </row>
    <row r="56" spans="2:2">
      <c r="B56" s="8"/>
    </row>
    <row r="57" spans="2:2">
      <c r="B57" s="8"/>
    </row>
    <row r="58" spans="2:2">
      <c r="B58" s="8"/>
    </row>
    <row r="59" spans="2:2">
      <c r="B59" s="8"/>
    </row>
    <row r="60" spans="2:2">
      <c r="B60" s="8"/>
    </row>
    <row r="61" spans="2:2">
      <c r="B61" s="8"/>
    </row>
    <row r="62" spans="2:2">
      <c r="B62" s="8"/>
    </row>
    <row r="63" spans="2:2">
      <c r="B63" s="8"/>
    </row>
    <row r="64" spans="2:2">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hidden="1">
      <c r="B83" s="8"/>
    </row>
    <row r="84" spans="2:2" hidden="1">
      <c r="B84" s="8"/>
    </row>
    <row r="85" spans="2:2" hidden="1">
      <c r="B85" s="8"/>
    </row>
    <row r="86" spans="2:2" hidden="1">
      <c r="B86" s="8"/>
    </row>
    <row r="87" spans="2:2" hidden="1">
      <c r="B87" s="8"/>
    </row>
    <row r="88" spans="2:2" hidden="1">
      <c r="B88" s="8"/>
    </row>
    <row r="89" spans="2:2" hidden="1">
      <c r="B89" s="8"/>
    </row>
    <row r="90" spans="2:2" hidden="1">
      <c r="B90" s="8"/>
    </row>
    <row r="91" spans="2:2" hidden="1">
      <c r="B91" s="8"/>
    </row>
    <row r="92" spans="2:2" hidden="1">
      <c r="B92" s="8"/>
    </row>
    <row r="93" spans="2:2" hidden="1">
      <c r="B93" s="8"/>
    </row>
    <row r="94" spans="2:2" hidden="1">
      <c r="B94" s="8"/>
    </row>
    <row r="95" spans="2:2" hidden="1">
      <c r="B95" s="8"/>
    </row>
    <row r="96" spans="2:2" hidden="1">
      <c r="B96" s="8"/>
    </row>
    <row r="97" spans="2:2" hidden="1">
      <c r="B97" s="8"/>
    </row>
    <row r="98" spans="2:2" hidden="1">
      <c r="B98" s="8"/>
    </row>
    <row r="99" spans="2:2" hidden="1">
      <c r="B99" s="8"/>
    </row>
    <row r="100" spans="2:2" hidden="1">
      <c r="B100" s="8"/>
    </row>
    <row r="101" spans="2:2" hidden="1">
      <c r="B101" s="8"/>
    </row>
    <row r="102" spans="2:2" hidden="1">
      <c r="B102" s="8"/>
    </row>
    <row r="103" spans="2:2" hidden="1">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row r="116" spans="2:2" hidden="1"/>
    <row r="117" spans="2:2" hidden="1"/>
    <row r="118" spans="2:2" hidden="1"/>
    <row r="119" spans="2:2" hidden="1"/>
    <row r="120" spans="2:2" hidden="1"/>
    <row r="121" spans="2:2" ht="15" customHeight="1"/>
    <row r="122" spans="2:2" ht="15" customHeight="1"/>
    <row r="123" spans="2:2" ht="15" customHeight="1"/>
  </sheetData>
  <mergeCells count="3">
    <mergeCell ref="B1:M2"/>
    <mergeCell ref="B27:K31"/>
    <mergeCell ref="B32:K37"/>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topLeftCell="A34" zoomScale="85" zoomScaleNormal="85" zoomScalePageLayoutView="90" workbookViewId="0">
      <selection activeCell="K24" sqref="K24:K28"/>
    </sheetView>
  </sheetViews>
  <sheetFormatPr baseColWidth="10" defaultColWidth="0" defaultRowHeight="15" zeroHeight="1"/>
  <cols>
    <col min="1" max="1" width="5.7109375" style="8" customWidth="1"/>
    <col min="2" max="2" width="52.5703125" style="13" customWidth="1"/>
    <col min="3" max="3" width="8.28515625" style="8" customWidth="1"/>
    <col min="4" max="4" width="9.28515625" style="8" customWidth="1"/>
    <col min="5" max="5" width="7.42578125" style="8" customWidth="1"/>
    <col min="6" max="6" width="9.28515625" style="8" customWidth="1"/>
    <col min="7" max="7" width="8.28515625" style="8" customWidth="1"/>
    <col min="8" max="8" width="7.42578125" style="8" customWidth="1"/>
    <col min="9" max="9" width="8.42578125" style="8" bestFit="1" customWidth="1"/>
    <col min="10" max="10" width="8.140625" style="8" bestFit="1" customWidth="1"/>
    <col min="11" max="11" width="7.28515625" style="8" bestFit="1" customWidth="1"/>
    <col min="12" max="12" width="4.7109375" style="8" bestFit="1" customWidth="1"/>
    <col min="13" max="13" width="7.42578125" style="8" bestFit="1" customWidth="1"/>
    <col min="14" max="14" width="3.85546875" style="8" customWidth="1"/>
    <col min="15" max="15" width="2.140625" style="8" customWidth="1"/>
    <col min="16" max="16" width="2.28515625" style="8" customWidth="1"/>
    <col min="17" max="17" width="11.42578125" style="8" hidden="1" customWidth="1"/>
    <col min="18" max="16384" width="11.42578125" style="8" hidden="1"/>
  </cols>
  <sheetData>
    <row r="1" spans="2:13" ht="15" customHeight="1">
      <c r="B1" s="91" t="s">
        <v>57</v>
      </c>
      <c r="C1" s="91"/>
      <c r="D1" s="91"/>
      <c r="E1" s="91"/>
      <c r="F1" s="91"/>
      <c r="G1" s="91"/>
      <c r="H1" s="91"/>
      <c r="I1" s="91"/>
      <c r="J1" s="91"/>
      <c r="K1" s="91"/>
      <c r="L1" s="91"/>
      <c r="M1" s="91"/>
    </row>
    <row r="2" spans="2:13">
      <c r="B2" s="91"/>
      <c r="C2" s="91"/>
      <c r="D2" s="91"/>
      <c r="E2" s="91"/>
      <c r="F2" s="91"/>
      <c r="G2" s="91"/>
      <c r="H2" s="91"/>
      <c r="I2" s="91"/>
      <c r="J2" s="91"/>
      <c r="K2" s="91"/>
      <c r="L2" s="91"/>
      <c r="M2" s="91"/>
    </row>
    <row r="3" spans="2:13">
      <c r="B3" s="25"/>
      <c r="C3" s="26"/>
      <c r="D3" s="26"/>
      <c r="E3" s="19"/>
      <c r="F3" s="19"/>
      <c r="G3" s="19"/>
    </row>
    <row r="4" spans="2:13">
      <c r="B4" s="41"/>
      <c r="C4" s="41"/>
      <c r="D4" s="41"/>
      <c r="E4" s="41"/>
      <c r="F4" s="41"/>
      <c r="G4" s="41"/>
    </row>
    <row r="5" spans="2:13">
      <c r="B5" s="41"/>
      <c r="C5" s="41"/>
      <c r="D5" s="41"/>
      <c r="E5" s="41"/>
      <c r="F5" s="41"/>
      <c r="G5" s="41"/>
    </row>
    <row r="6" spans="2:13">
      <c r="B6" s="41"/>
      <c r="C6" s="41"/>
      <c r="D6" s="41"/>
      <c r="E6" s="41"/>
      <c r="F6" s="41"/>
      <c r="G6" s="41"/>
    </row>
    <row r="7" spans="2:13">
      <c r="B7" s="41"/>
      <c r="C7" s="41"/>
      <c r="D7" s="41"/>
      <c r="E7" s="41"/>
      <c r="F7" s="41"/>
      <c r="G7" s="41"/>
    </row>
    <row r="8" spans="2:13">
      <c r="B8" s="41"/>
      <c r="C8" s="41"/>
      <c r="D8" s="41"/>
      <c r="E8" s="41"/>
      <c r="F8" s="41"/>
      <c r="G8" s="41"/>
    </row>
    <row r="9" spans="2:13">
      <c r="B9" s="41"/>
      <c r="C9" s="41"/>
      <c r="D9" s="41"/>
      <c r="E9" s="41"/>
      <c r="F9" s="41"/>
      <c r="G9" s="41"/>
    </row>
    <row r="10" spans="2:13">
      <c r="B10" s="41"/>
      <c r="C10" s="41"/>
      <c r="D10" s="41"/>
      <c r="E10" s="41"/>
      <c r="F10" s="41"/>
      <c r="G10" s="41"/>
    </row>
    <row r="11" spans="2:13">
      <c r="B11" s="41"/>
      <c r="C11" s="41"/>
      <c r="D11" s="41"/>
      <c r="E11" s="41"/>
      <c r="F11" s="41"/>
      <c r="G11" s="41"/>
    </row>
    <row r="12" spans="2:13">
      <c r="B12" s="41"/>
      <c r="C12" s="41"/>
      <c r="D12" s="41"/>
      <c r="E12" s="41"/>
      <c r="F12" s="41"/>
      <c r="G12" s="41"/>
    </row>
    <row r="13" spans="2:13">
      <c r="B13" s="41"/>
      <c r="C13" s="41"/>
      <c r="D13" s="41"/>
      <c r="E13" s="41"/>
      <c r="F13" s="41"/>
      <c r="G13" s="41"/>
    </row>
    <row r="14" spans="2:13">
      <c r="B14" s="41"/>
      <c r="C14" s="41"/>
      <c r="D14" s="41"/>
      <c r="E14" s="41"/>
      <c r="F14" s="41"/>
      <c r="G14" s="41"/>
    </row>
    <row r="15" spans="2:13">
      <c r="B15" s="41"/>
      <c r="C15" s="41"/>
      <c r="D15" s="41"/>
      <c r="E15" s="41"/>
      <c r="F15" s="41"/>
      <c r="G15" s="41"/>
    </row>
    <row r="16" spans="2:13">
      <c r="B16" s="49"/>
      <c r="C16" s="49"/>
      <c r="D16" s="49"/>
      <c r="E16" s="49"/>
      <c r="F16" s="49"/>
      <c r="G16" s="49"/>
    </row>
    <row r="17" spans="2:13">
      <c r="B17" s="49"/>
      <c r="C17" s="49"/>
      <c r="D17" s="49"/>
      <c r="E17" s="49"/>
      <c r="F17" s="49"/>
      <c r="G17" s="49"/>
    </row>
    <row r="18" spans="2:13">
      <c r="B18" s="49"/>
      <c r="C18" s="49"/>
      <c r="D18" s="49"/>
      <c r="E18" s="49"/>
      <c r="F18" s="49"/>
      <c r="G18" s="49"/>
    </row>
    <row r="19" spans="2:13">
      <c r="D19" s="27" t="s">
        <v>73</v>
      </c>
      <c r="E19" s="74">
        <f>GETPIVOTDATA("Recibidos",$B$22)</f>
        <v>675</v>
      </c>
      <c r="F19" s="41"/>
      <c r="G19" s="41"/>
    </row>
    <row r="20" spans="2:13">
      <c r="B20" s="21"/>
      <c r="C20" s="21"/>
      <c r="D20" s="21"/>
      <c r="E20" s="21"/>
      <c r="F20" s="21"/>
      <c r="G20" s="21"/>
    </row>
    <row r="21" spans="2:13">
      <c r="B21" s="68" t="s">
        <v>72</v>
      </c>
      <c r="C21" s="67"/>
      <c r="D21" s="67"/>
      <c r="E21" s="67"/>
      <c r="F21" s="67"/>
      <c r="G21" s="67"/>
      <c r="H21" s="67"/>
      <c r="I21" s="67"/>
      <c r="J21" s="67"/>
      <c r="K21" s="67"/>
      <c r="L21" s="67"/>
      <c r="M21" s="67"/>
    </row>
    <row r="22" spans="2:13">
      <c r="B22" s="29" t="s">
        <v>76</v>
      </c>
      <c r="C22" s="50" t="s">
        <v>77</v>
      </c>
      <c r="D22" s="9"/>
      <c r="E22" s="9"/>
      <c r="F22" s="9"/>
      <c r="G22" s="9"/>
      <c r="H22" s="9"/>
      <c r="I22" s="9"/>
      <c r="J22" s="9"/>
      <c r="K22" s="9"/>
      <c r="L22"/>
      <c r="M22"/>
    </row>
    <row r="23" spans="2:13" ht="57">
      <c r="B23" s="12" t="s">
        <v>28</v>
      </c>
      <c r="C23" s="51" t="s">
        <v>88</v>
      </c>
      <c r="D23" s="51" t="s">
        <v>105</v>
      </c>
      <c r="E23" s="51" t="s">
        <v>87</v>
      </c>
      <c r="F23" s="51" t="s">
        <v>100</v>
      </c>
      <c r="G23" s="51" t="s">
        <v>106</v>
      </c>
      <c r="H23" s="51" t="s">
        <v>86</v>
      </c>
      <c r="I23" s="51" t="s">
        <v>82</v>
      </c>
      <c r="J23" s="51" t="s">
        <v>133</v>
      </c>
      <c r="K23" s="51" t="s">
        <v>23</v>
      </c>
      <c r="L23"/>
      <c r="M23"/>
    </row>
    <row r="24" spans="2:13">
      <c r="B24" s="9" t="s">
        <v>124</v>
      </c>
      <c r="C24" s="63">
        <v>442</v>
      </c>
      <c r="D24" s="63"/>
      <c r="E24" s="63">
        <v>1</v>
      </c>
      <c r="F24" s="63">
        <v>2</v>
      </c>
      <c r="G24" s="63"/>
      <c r="H24" s="63"/>
      <c r="I24" s="63"/>
      <c r="J24" s="63"/>
      <c r="K24" s="63">
        <v>445</v>
      </c>
      <c r="L24"/>
      <c r="M24"/>
    </row>
    <row r="25" spans="2:13">
      <c r="B25" s="9" t="s">
        <v>109</v>
      </c>
      <c r="C25" s="63">
        <v>79</v>
      </c>
      <c r="D25" s="63">
        <v>8</v>
      </c>
      <c r="E25" s="63">
        <v>2</v>
      </c>
      <c r="F25" s="63"/>
      <c r="G25" s="63"/>
      <c r="H25" s="63"/>
      <c r="I25" s="63"/>
      <c r="J25" s="63"/>
      <c r="K25" s="63">
        <v>89</v>
      </c>
      <c r="L25"/>
      <c r="M25"/>
    </row>
    <row r="26" spans="2:13">
      <c r="B26" s="9" t="s">
        <v>126</v>
      </c>
      <c r="C26" s="63">
        <v>62</v>
      </c>
      <c r="D26" s="63"/>
      <c r="E26" s="63"/>
      <c r="F26" s="63"/>
      <c r="G26" s="63"/>
      <c r="H26" s="63"/>
      <c r="I26" s="63"/>
      <c r="J26" s="63"/>
      <c r="K26" s="63">
        <v>62</v>
      </c>
      <c r="L26"/>
      <c r="M26"/>
    </row>
    <row r="27" spans="2:13">
      <c r="B27" s="9" t="s">
        <v>110</v>
      </c>
      <c r="C27" s="63">
        <v>41</v>
      </c>
      <c r="D27" s="63">
        <v>1</v>
      </c>
      <c r="E27" s="63">
        <v>3</v>
      </c>
      <c r="F27" s="63"/>
      <c r="G27" s="63">
        <v>1</v>
      </c>
      <c r="H27" s="63">
        <v>1</v>
      </c>
      <c r="I27" s="63"/>
      <c r="J27" s="63"/>
      <c r="K27" s="63">
        <v>47</v>
      </c>
      <c r="L27"/>
      <c r="M27"/>
    </row>
    <row r="28" spans="2:13">
      <c r="B28" s="9" t="s">
        <v>117</v>
      </c>
      <c r="C28" s="63">
        <v>31</v>
      </c>
      <c r="D28" s="63"/>
      <c r="E28" s="63">
        <v>1</v>
      </c>
      <c r="F28" s="63"/>
      <c r="G28" s="63"/>
      <c r="H28" s="63"/>
      <c r="I28" s="63"/>
      <c r="J28" s="63"/>
      <c r="K28" s="63">
        <v>32</v>
      </c>
      <c r="L28"/>
      <c r="M28"/>
    </row>
    <row r="29" spans="2:13">
      <c r="B29" s="11" t="s">
        <v>23</v>
      </c>
      <c r="C29" s="63">
        <v>655</v>
      </c>
      <c r="D29" s="63">
        <v>9</v>
      </c>
      <c r="E29" s="63">
        <v>7</v>
      </c>
      <c r="F29" s="63">
        <v>2</v>
      </c>
      <c r="G29" s="63">
        <v>1</v>
      </c>
      <c r="H29" s="63">
        <v>1</v>
      </c>
      <c r="I29" s="63"/>
      <c r="J29" s="63"/>
      <c r="K29" s="63">
        <v>675</v>
      </c>
      <c r="L29"/>
      <c r="M29"/>
    </row>
    <row r="30" spans="2:13">
      <c r="B30"/>
      <c r="C30"/>
      <c r="D30"/>
      <c r="E30"/>
      <c r="F30"/>
      <c r="G30"/>
      <c r="H30"/>
      <c r="I30"/>
      <c r="J30"/>
      <c r="K30"/>
      <c r="L30"/>
      <c r="M30"/>
    </row>
    <row r="31" spans="2:13">
      <c r="B31"/>
      <c r="C31"/>
      <c r="D31"/>
      <c r="E31"/>
      <c r="F31"/>
      <c r="G31"/>
      <c r="H31"/>
      <c r="I31"/>
      <c r="J31"/>
      <c r="K31"/>
      <c r="L31"/>
      <c r="M31"/>
    </row>
    <row r="32" spans="2:13">
      <c r="B32"/>
      <c r="C32"/>
      <c r="D32"/>
      <c r="E32"/>
      <c r="F32"/>
      <c r="G32"/>
      <c r="H32"/>
      <c r="I32"/>
      <c r="J32"/>
      <c r="K32"/>
      <c r="L32"/>
      <c r="M32"/>
    </row>
    <row r="33" spans="2:13" ht="15" customHeight="1">
      <c r="B33"/>
      <c r="C33"/>
      <c r="D33"/>
      <c r="E33"/>
      <c r="F33"/>
      <c r="G33"/>
      <c r="H33"/>
      <c r="I33"/>
      <c r="J33"/>
      <c r="K33"/>
      <c r="L33"/>
      <c r="M33"/>
    </row>
    <row r="34" spans="2:13">
      <c r="B34"/>
      <c r="C34"/>
      <c r="D34"/>
      <c r="E34"/>
      <c r="F34"/>
      <c r="G34"/>
      <c r="H34"/>
      <c r="I34"/>
      <c r="J34"/>
      <c r="K34"/>
      <c r="L34"/>
      <c r="M34"/>
    </row>
    <row r="35" spans="2:13">
      <c r="B35"/>
      <c r="C35"/>
      <c r="D35"/>
      <c r="E35"/>
      <c r="F35"/>
      <c r="G35"/>
      <c r="H35"/>
      <c r="I35"/>
      <c r="J35"/>
      <c r="K35"/>
      <c r="L35"/>
      <c r="M35"/>
    </row>
    <row r="36" spans="2:13">
      <c r="B36"/>
      <c r="C36"/>
      <c r="D36"/>
      <c r="E36"/>
      <c r="F36"/>
      <c r="G36"/>
      <c r="H36"/>
      <c r="I36"/>
      <c r="J36"/>
      <c r="K36"/>
      <c r="L36"/>
      <c r="M36"/>
    </row>
    <row r="37" spans="2:13">
      <c r="B37"/>
      <c r="C37"/>
      <c r="D37"/>
      <c r="E37"/>
      <c r="F37"/>
      <c r="G37"/>
      <c r="H37"/>
      <c r="I37"/>
      <c r="J37"/>
      <c r="K37"/>
      <c r="L37"/>
      <c r="M37"/>
    </row>
    <row r="38" spans="2:13">
      <c r="B38"/>
      <c r="C38"/>
      <c r="D38"/>
      <c r="E38"/>
      <c r="F38"/>
      <c r="G38"/>
      <c r="H38"/>
      <c r="I38"/>
      <c r="J38"/>
      <c r="K38"/>
      <c r="L38"/>
      <c r="M38"/>
    </row>
    <row r="39" spans="2:13" ht="15" customHeight="1">
      <c r="B39"/>
      <c r="C39"/>
      <c r="D39"/>
      <c r="E39"/>
      <c r="F39"/>
      <c r="G39"/>
      <c r="H39"/>
      <c r="I39"/>
      <c r="J39"/>
      <c r="K39"/>
      <c r="L39"/>
      <c r="M39"/>
    </row>
    <row r="40" spans="2:13">
      <c r="B40"/>
      <c r="C40"/>
      <c r="D40"/>
      <c r="E40"/>
      <c r="F40"/>
      <c r="G40"/>
      <c r="H40"/>
      <c r="I40"/>
      <c r="J40"/>
      <c r="K40"/>
      <c r="L40"/>
      <c r="M40"/>
    </row>
    <row r="41" spans="2:13">
      <c r="B41"/>
      <c r="C41"/>
      <c r="D41"/>
      <c r="E41"/>
      <c r="F41"/>
      <c r="G41"/>
      <c r="H41"/>
      <c r="I41"/>
      <c r="J41"/>
      <c r="K41"/>
      <c r="L41"/>
      <c r="M41"/>
    </row>
    <row r="42" spans="2:13">
      <c r="B42"/>
      <c r="C42"/>
      <c r="D42"/>
      <c r="E42"/>
      <c r="F42"/>
      <c r="G42"/>
      <c r="H42"/>
      <c r="I42"/>
      <c r="J42"/>
      <c r="K42"/>
      <c r="L42"/>
      <c r="M42"/>
    </row>
    <row r="43" spans="2:13">
      <c r="B43"/>
      <c r="C43"/>
      <c r="D43"/>
      <c r="E43"/>
      <c r="F43"/>
      <c r="G43"/>
      <c r="H43"/>
      <c r="I43"/>
      <c r="J43"/>
      <c r="K43"/>
      <c r="L43"/>
      <c r="M43"/>
    </row>
    <row r="44" spans="2:13">
      <c r="B44"/>
      <c r="C44"/>
      <c r="D44"/>
      <c r="E44"/>
      <c r="F44"/>
      <c r="G44"/>
      <c r="H44"/>
      <c r="I44"/>
      <c r="J44"/>
      <c r="K44"/>
      <c r="L44"/>
      <c r="M44"/>
    </row>
    <row r="45" spans="2:13">
      <c r="B45"/>
      <c r="C45"/>
      <c r="D45"/>
      <c r="E45"/>
      <c r="F45"/>
      <c r="G45"/>
      <c r="H45"/>
      <c r="I45"/>
      <c r="J45"/>
      <c r="K45"/>
    </row>
    <row r="46" spans="2:13">
      <c r="B46"/>
      <c r="C46"/>
      <c r="D46"/>
      <c r="E46"/>
      <c r="F46"/>
      <c r="G46"/>
      <c r="H46"/>
      <c r="I46"/>
      <c r="J46"/>
      <c r="K46"/>
    </row>
    <row r="47" spans="2:13">
      <c r="B47"/>
      <c r="C47"/>
      <c r="D47"/>
      <c r="E47"/>
      <c r="F47"/>
      <c r="G47"/>
      <c r="H47"/>
      <c r="I47"/>
      <c r="J47"/>
      <c r="K47"/>
    </row>
    <row r="48" spans="2:13">
      <c r="B48"/>
      <c r="C48"/>
      <c r="D48"/>
      <c r="E48"/>
      <c r="F48"/>
      <c r="G48"/>
      <c r="H48"/>
      <c r="I48"/>
      <c r="J48"/>
      <c r="K48"/>
    </row>
    <row r="49" spans="2:11">
      <c r="B49"/>
      <c r="C49"/>
      <c r="D49"/>
      <c r="E49"/>
      <c r="F49"/>
      <c r="G49"/>
      <c r="H49"/>
      <c r="I49"/>
      <c r="J49"/>
      <c r="K49"/>
    </row>
    <row r="50" spans="2:11">
      <c r="B50"/>
      <c r="C50"/>
      <c r="D50"/>
      <c r="E50"/>
      <c r="F50"/>
      <c r="G50"/>
      <c r="H50"/>
      <c r="I50"/>
      <c r="J50"/>
      <c r="K50"/>
    </row>
    <row r="51" spans="2:11">
      <c r="B51" s="48"/>
      <c r="C51" s="48"/>
      <c r="D51" s="48"/>
      <c r="E51" s="48"/>
      <c r="F51" s="48"/>
      <c r="G51" s="48"/>
    </row>
    <row r="52" spans="2:11">
      <c r="B52" s="48"/>
      <c r="C52" s="48"/>
      <c r="D52" s="48"/>
      <c r="E52" s="48"/>
      <c r="F52" s="48"/>
      <c r="G52" s="48"/>
    </row>
    <row r="53" spans="2:11">
      <c r="B53" s="48"/>
      <c r="C53" s="48"/>
      <c r="D53" s="48"/>
      <c r="E53" s="48"/>
      <c r="F53" s="48"/>
      <c r="G53" s="48"/>
    </row>
    <row r="54" spans="2:11">
      <c r="B54" s="48"/>
      <c r="C54" s="48"/>
      <c r="D54" s="48"/>
      <c r="E54" s="48"/>
      <c r="F54" s="48"/>
      <c r="G54" s="48"/>
    </row>
    <row r="55" spans="2:11">
      <c r="B55" s="48"/>
      <c r="C55" s="48"/>
      <c r="D55" s="48"/>
      <c r="E55" s="48"/>
      <c r="F55" s="48"/>
      <c r="G55" s="48"/>
    </row>
    <row r="56" spans="2:11">
      <c r="B56" s="48"/>
      <c r="C56" s="48"/>
      <c r="D56" s="48"/>
      <c r="E56" s="48"/>
      <c r="F56" s="48"/>
      <c r="G56" s="48"/>
    </row>
    <row r="57" spans="2:11">
      <c r="B57" s="48"/>
      <c r="C57" s="48"/>
      <c r="D57" s="48"/>
      <c r="E57" s="48"/>
      <c r="F57" s="48"/>
      <c r="G57" s="48"/>
    </row>
    <row r="58" spans="2:11">
      <c r="B58" s="48"/>
      <c r="C58" s="48"/>
      <c r="D58" s="48"/>
      <c r="E58" s="48"/>
      <c r="F58" s="48"/>
      <c r="G58" s="48"/>
    </row>
    <row r="59" spans="2:11">
      <c r="B59" s="48"/>
      <c r="C59" s="48"/>
      <c r="D59" s="48"/>
      <c r="E59" s="48"/>
      <c r="F59" s="48"/>
      <c r="G59" s="48"/>
    </row>
    <row r="60" spans="2:11">
      <c r="B60" s="48"/>
      <c r="C60" s="48"/>
      <c r="D60" s="48"/>
      <c r="E60" s="48"/>
      <c r="F60" s="48"/>
      <c r="G60" s="48"/>
    </row>
    <row r="61" spans="2:11">
      <c r="B61" s="48"/>
      <c r="C61" s="48"/>
      <c r="D61" s="48"/>
      <c r="E61" s="48"/>
      <c r="F61" s="48"/>
      <c r="G61" s="48"/>
    </row>
    <row r="62" spans="2:11">
      <c r="B62" s="48"/>
      <c r="C62" s="48"/>
      <c r="D62" s="48"/>
      <c r="E62" s="48"/>
      <c r="F62" s="48"/>
      <c r="G62" s="48"/>
    </row>
    <row r="63" spans="2:11">
      <c r="B63" s="48"/>
      <c r="C63" s="48"/>
      <c r="D63" s="48"/>
      <c r="E63" s="48"/>
      <c r="F63" s="48"/>
      <c r="G63" s="48"/>
    </row>
    <row r="64" spans="2:11">
      <c r="B64" s="48"/>
      <c r="C64" s="48"/>
      <c r="D64" s="48"/>
      <c r="E64" s="48"/>
      <c r="F64" s="48"/>
      <c r="G64" s="48"/>
    </row>
    <row r="65" spans="2:7">
      <c r="B65" s="48"/>
      <c r="C65" s="48"/>
      <c r="D65" s="48"/>
      <c r="E65" s="48"/>
      <c r="F65" s="48"/>
      <c r="G65" s="48"/>
    </row>
    <row r="66" spans="2:7">
      <c r="B66" s="48"/>
      <c r="C66" s="27"/>
      <c r="D66" s="28"/>
      <c r="E66" s="48"/>
      <c r="F66" s="48"/>
      <c r="G66" s="48"/>
    </row>
    <row r="67" spans="2:7">
      <c r="B67" s="48"/>
      <c r="C67" s="48"/>
      <c r="D67" s="48"/>
      <c r="E67" s="48"/>
      <c r="F67" s="48"/>
      <c r="G67" s="48"/>
    </row>
    <row r="68" spans="2:7">
      <c r="B68" s="105"/>
      <c r="C68" s="105"/>
      <c r="D68" s="105"/>
      <c r="E68" s="105"/>
      <c r="F68" s="105"/>
      <c r="G68" s="105"/>
    </row>
    <row r="69" spans="2:7">
      <c r="B69" s="44"/>
      <c r="C69" s="42"/>
      <c r="D69" s="42"/>
      <c r="E69" s="42"/>
      <c r="F69" s="20"/>
      <c r="G69" s="42"/>
    </row>
    <row r="70" spans="2:7">
      <c r="B70" s="45"/>
      <c r="C70" s="38"/>
      <c r="D70" s="38"/>
      <c r="E70" s="38"/>
      <c r="F70" s="39"/>
      <c r="G70" s="40"/>
    </row>
    <row r="71" spans="2:7">
      <c r="B71" s="45"/>
      <c r="C71" s="38"/>
      <c r="D71" s="38"/>
      <c r="E71" s="38"/>
      <c r="F71" s="39"/>
      <c r="G71" s="40"/>
    </row>
    <row r="72" spans="2:7">
      <c r="B72" s="45"/>
      <c r="C72" s="38"/>
      <c r="D72" s="38"/>
      <c r="E72" s="38"/>
      <c r="F72" s="39"/>
      <c r="G72" s="40"/>
    </row>
    <row r="73" spans="2:7">
      <c r="B73" s="45"/>
      <c r="C73" s="38"/>
      <c r="D73" s="38"/>
      <c r="E73" s="38"/>
      <c r="F73" s="39"/>
      <c r="G73" s="40"/>
    </row>
    <row r="74" spans="2:7">
      <c r="B74" s="45"/>
      <c r="C74" s="38"/>
      <c r="D74" s="38"/>
      <c r="E74" s="38"/>
      <c r="F74" s="39"/>
      <c r="G74" s="40"/>
    </row>
    <row r="75" spans="2:7">
      <c r="B75" s="45"/>
      <c r="C75" s="38"/>
      <c r="D75" s="38"/>
      <c r="E75" s="38"/>
      <c r="F75" s="39"/>
      <c r="G75" s="40"/>
    </row>
    <row r="76" spans="2:7">
      <c r="B76" s="43"/>
      <c r="C76" s="38"/>
      <c r="D76" s="38"/>
      <c r="E76" s="38"/>
      <c r="F76" s="39"/>
      <c r="G76" s="40"/>
    </row>
    <row r="77" spans="2:7">
      <c r="B77" s="19"/>
      <c r="C77" s="19"/>
      <c r="D77" s="19"/>
      <c r="E77" s="19"/>
      <c r="F77" s="19"/>
      <c r="G77" s="19"/>
    </row>
    <row r="78" spans="2:7">
      <c r="B78" s="100"/>
      <c r="C78" s="100"/>
      <c r="D78" s="100"/>
      <c r="E78" s="100"/>
      <c r="F78" s="100"/>
      <c r="G78" s="100"/>
    </row>
    <row r="79" spans="2:7">
      <c r="B79" s="100"/>
      <c r="C79" s="100"/>
      <c r="D79" s="100"/>
      <c r="E79" s="100"/>
      <c r="F79" s="100"/>
      <c r="G79" s="100"/>
    </row>
    <row r="80" spans="2:7">
      <c r="B80" s="100"/>
      <c r="C80" s="100"/>
      <c r="D80" s="100"/>
      <c r="E80" s="100"/>
      <c r="F80" s="100"/>
      <c r="G80" s="100"/>
    </row>
    <row r="81" spans="2:7">
      <c r="B81" s="100"/>
      <c r="C81" s="100"/>
      <c r="D81" s="100"/>
      <c r="E81" s="100"/>
      <c r="F81" s="100"/>
      <c r="G81" s="100"/>
    </row>
    <row r="82" spans="2:7">
      <c r="B82" s="100"/>
      <c r="C82" s="100"/>
      <c r="D82" s="100"/>
      <c r="E82" s="100"/>
      <c r="F82" s="100"/>
      <c r="G82" s="100"/>
    </row>
    <row r="83" spans="2:7">
      <c r="B83" s="100"/>
      <c r="C83" s="100"/>
      <c r="D83" s="100"/>
      <c r="E83" s="100"/>
      <c r="F83" s="100"/>
      <c r="G83" s="100"/>
    </row>
    <row r="84" spans="2:7">
      <c r="B84" s="100"/>
      <c r="C84" s="100"/>
      <c r="D84" s="100"/>
      <c r="E84" s="100"/>
      <c r="F84" s="100"/>
      <c r="G84" s="100"/>
    </row>
    <row r="85" spans="2:7">
      <c r="B85" s="100"/>
      <c r="C85" s="100"/>
      <c r="D85" s="100"/>
      <c r="E85" s="100"/>
      <c r="F85" s="100"/>
      <c r="G85" s="100"/>
    </row>
    <row r="86" spans="2:7">
      <c r="B86" s="8"/>
    </row>
    <row r="87" spans="2:7">
      <c r="B87" s="8"/>
    </row>
    <row r="88" spans="2:7">
      <c r="B88" s="8"/>
    </row>
    <row r="89" spans="2:7" hidden="1"/>
    <row r="90" spans="2:7" hidden="1"/>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row r="128"/>
  </sheetData>
  <mergeCells count="3">
    <mergeCell ref="B68:G68"/>
    <mergeCell ref="B78:G85"/>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
  <sheetViews>
    <sheetView topLeftCell="A4" workbookViewId="0">
      <selection activeCell="F7" sqref="F7:F8"/>
    </sheetView>
  </sheetViews>
  <sheetFormatPr baseColWidth="10" defaultColWidth="0" defaultRowHeight="15"/>
  <cols>
    <col min="1" max="1" width="3.85546875" style="8" customWidth="1"/>
    <col min="2" max="2" width="4.42578125" style="13" customWidth="1"/>
    <col min="3" max="3" width="15.140625" style="18" customWidth="1"/>
    <col min="4" max="4" width="15.28515625" style="13" customWidth="1"/>
    <col min="5" max="5" width="25.42578125" style="13" customWidth="1"/>
    <col min="6" max="6" width="15" style="13" customWidth="1"/>
    <col min="7" max="7" width="17" style="13" customWidth="1"/>
    <col min="8" max="8" width="9.5703125" style="13" customWidth="1"/>
    <col min="9" max="10" width="0" style="8" hidden="1" customWidth="1"/>
    <col min="11" max="16384" width="11.42578125" style="8" hidden="1"/>
  </cols>
  <sheetData>
    <row r="2" spans="2:8" ht="30" customHeight="1">
      <c r="B2" s="91" t="s">
        <v>58</v>
      </c>
      <c r="C2" s="91"/>
      <c r="D2" s="91"/>
      <c r="E2" s="91"/>
      <c r="F2" s="91"/>
      <c r="G2" s="91"/>
      <c r="H2" s="91"/>
    </row>
    <row r="4" spans="2:8" ht="22.5">
      <c r="B4" s="30"/>
      <c r="C4" s="34" t="s">
        <v>79</v>
      </c>
      <c r="D4" s="34" t="s">
        <v>80</v>
      </c>
      <c r="E4" s="34" t="s">
        <v>29</v>
      </c>
      <c r="F4" s="34" t="s">
        <v>32</v>
      </c>
      <c r="G4" s="34" t="s">
        <v>33</v>
      </c>
    </row>
    <row r="5" spans="2:8" ht="15" customHeight="1">
      <c r="B5" s="20"/>
      <c r="C5" s="106" t="s">
        <v>97</v>
      </c>
      <c r="D5" s="114" t="s">
        <v>89</v>
      </c>
      <c r="E5" s="110" t="s">
        <v>141</v>
      </c>
      <c r="F5" s="108" t="s">
        <v>142</v>
      </c>
      <c r="G5" s="112" t="s">
        <v>91</v>
      </c>
    </row>
    <row r="6" spans="2:8" ht="124.5" customHeight="1">
      <c r="B6" s="20"/>
      <c r="C6" s="107"/>
      <c r="D6" s="115"/>
      <c r="E6" s="111"/>
      <c r="F6" s="109"/>
      <c r="G6" s="113" t="s">
        <v>90</v>
      </c>
    </row>
    <row r="7" spans="2:8">
      <c r="C7" s="106" t="s">
        <v>101</v>
      </c>
      <c r="D7" s="108" t="s">
        <v>102</v>
      </c>
      <c r="E7" s="110" t="s">
        <v>143</v>
      </c>
      <c r="F7" s="108" t="s">
        <v>103</v>
      </c>
      <c r="G7" s="112" t="s">
        <v>91</v>
      </c>
    </row>
    <row r="8" spans="2:8" ht="131.25" customHeight="1">
      <c r="C8" s="107"/>
      <c r="D8" s="109"/>
      <c r="E8" s="111"/>
      <c r="F8" s="109"/>
      <c r="G8" s="113" t="s">
        <v>90</v>
      </c>
    </row>
  </sheetData>
  <mergeCells count="11">
    <mergeCell ref="B2:H2"/>
    <mergeCell ref="G5:G6"/>
    <mergeCell ref="F5:F6"/>
    <mergeCell ref="E5:E6"/>
    <mergeCell ref="D5:D6"/>
    <mergeCell ref="C5:C6"/>
    <mergeCell ref="C7:C8"/>
    <mergeCell ref="D7:D8"/>
    <mergeCell ref="E7:E8"/>
    <mergeCell ref="F7:F8"/>
    <mergeCell ref="G7:G8"/>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21" sqref="G21"/>
    </sheetView>
  </sheetViews>
  <sheetFormatPr baseColWidth="10" defaultRowHeight="15"/>
  <cols>
    <col min="1" max="1" width="17.5703125" bestFit="1" customWidth="1"/>
    <col min="2" max="2" width="10" customWidth="1"/>
    <col min="3" max="3" width="12.7109375" customWidth="1"/>
  </cols>
  <sheetData>
    <row r="1" spans="1:1">
      <c r="A1" s="6" t="s">
        <v>81</v>
      </c>
    </row>
    <row r="2" spans="1:1">
      <c r="A2" s="7" t="s">
        <v>63</v>
      </c>
    </row>
    <row r="3" spans="1:1">
      <c r="A3" s="7" t="s">
        <v>65</v>
      </c>
    </row>
    <row r="4" spans="1:1">
      <c r="A4" s="7"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23" sqref="H23"/>
    </sheetView>
  </sheetViews>
  <sheetFormatPr baseColWidth="10" defaultRowHeight="15"/>
  <cols>
    <col min="1" max="1" width="10" customWidth="1"/>
    <col min="2" max="3" width="12.7109375" customWidth="1"/>
  </cols>
  <sheetData>
    <row r="1" spans="1:3">
      <c r="A1" s="52"/>
      <c r="B1" s="53"/>
      <c r="C1" s="54"/>
    </row>
    <row r="2" spans="1:3">
      <c r="A2" s="55"/>
      <c r="B2" s="56"/>
      <c r="C2" s="57"/>
    </row>
    <row r="3" spans="1:3">
      <c r="A3" s="55"/>
      <c r="B3" s="56"/>
      <c r="C3" s="57"/>
    </row>
    <row r="4" spans="1:3">
      <c r="A4" s="55"/>
      <c r="B4" s="56"/>
      <c r="C4" s="57"/>
    </row>
    <row r="5" spans="1:3">
      <c r="A5" s="55"/>
      <c r="B5" s="56"/>
      <c r="C5" s="57"/>
    </row>
    <row r="6" spans="1:3">
      <c r="A6" s="55"/>
      <c r="B6" s="56"/>
      <c r="C6" s="57"/>
    </row>
    <row r="7" spans="1:3">
      <c r="A7" s="55"/>
      <c r="B7" s="56"/>
      <c r="C7" s="57"/>
    </row>
    <row r="8" spans="1:3">
      <c r="A8" s="55"/>
      <c r="B8" s="56"/>
      <c r="C8" s="57"/>
    </row>
    <row r="9" spans="1:3">
      <c r="A9" s="55"/>
      <c r="B9" s="56"/>
      <c r="C9" s="57"/>
    </row>
    <row r="10" spans="1:3">
      <c r="A10" s="55"/>
      <c r="B10" s="56"/>
      <c r="C10" s="57"/>
    </row>
    <row r="11" spans="1:3">
      <c r="A11" s="55"/>
      <c r="B11" s="56"/>
      <c r="C11" s="57"/>
    </row>
    <row r="12" spans="1:3">
      <c r="A12" s="55"/>
      <c r="B12" s="56"/>
      <c r="C12" s="57"/>
    </row>
    <row r="13" spans="1:3">
      <c r="A13" s="55"/>
      <c r="B13" s="56"/>
      <c r="C13" s="57"/>
    </row>
    <row r="14" spans="1:3">
      <c r="A14" s="55"/>
      <c r="B14" s="56"/>
      <c r="C14" s="57"/>
    </row>
    <row r="15" spans="1:3">
      <c r="A15" s="55"/>
      <c r="B15" s="56"/>
      <c r="C15" s="57"/>
    </row>
    <row r="16" spans="1:3">
      <c r="A16" s="55"/>
      <c r="B16" s="56"/>
      <c r="C16" s="57"/>
    </row>
    <row r="17" spans="1:3">
      <c r="A17" s="55"/>
      <c r="B17" s="56"/>
      <c r="C17" s="57"/>
    </row>
    <row r="18" spans="1:3">
      <c r="A18" s="58"/>
      <c r="B18" s="59"/>
      <c r="C18" s="60"/>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52"/>
      <c r="B1" s="53"/>
      <c r="C1" s="54"/>
    </row>
    <row r="2" spans="1:3">
      <c r="A2" s="55"/>
      <c r="B2" s="56"/>
      <c r="C2" s="57"/>
    </row>
    <row r="3" spans="1:3">
      <c r="A3" s="55"/>
      <c r="B3" s="56"/>
      <c r="C3" s="57"/>
    </row>
    <row r="4" spans="1:3">
      <c r="A4" s="55"/>
      <c r="B4" s="56"/>
      <c r="C4" s="57"/>
    </row>
    <row r="5" spans="1:3">
      <c r="A5" s="55"/>
      <c r="B5" s="56"/>
      <c r="C5" s="57"/>
    </row>
    <row r="6" spans="1:3">
      <c r="A6" s="55"/>
      <c r="B6" s="56"/>
      <c r="C6" s="57"/>
    </row>
    <row r="7" spans="1:3">
      <c r="A7" s="55"/>
      <c r="B7" s="56"/>
      <c r="C7" s="57"/>
    </row>
    <row r="8" spans="1:3">
      <c r="A8" s="55"/>
      <c r="B8" s="56"/>
      <c r="C8" s="57"/>
    </row>
    <row r="9" spans="1:3">
      <c r="A9" s="55"/>
      <c r="B9" s="56"/>
      <c r="C9" s="57"/>
    </row>
    <row r="10" spans="1:3">
      <c r="A10" s="55"/>
      <c r="B10" s="56"/>
      <c r="C10" s="57"/>
    </row>
    <row r="11" spans="1:3">
      <c r="A11" s="55"/>
      <c r="B11" s="56"/>
      <c r="C11" s="57"/>
    </row>
    <row r="12" spans="1:3">
      <c r="A12" s="55"/>
      <c r="B12" s="56"/>
      <c r="C12" s="57"/>
    </row>
    <row r="13" spans="1:3">
      <c r="A13" s="55"/>
      <c r="B13" s="56"/>
      <c r="C13" s="57"/>
    </row>
    <row r="14" spans="1:3">
      <c r="A14" s="55"/>
      <c r="B14" s="56"/>
      <c r="C14" s="57"/>
    </row>
    <row r="15" spans="1:3">
      <c r="A15" s="55"/>
      <c r="B15" s="56"/>
      <c r="C15" s="57"/>
    </row>
    <row r="16" spans="1:3">
      <c r="A16" s="55"/>
      <c r="B16" s="56"/>
      <c r="C16" s="57"/>
    </row>
    <row r="17" spans="1:3">
      <c r="A17" s="55"/>
      <c r="B17" s="56"/>
      <c r="C17" s="57"/>
    </row>
    <row r="18" spans="1:3">
      <c r="A18" s="58"/>
      <c r="B18" s="59"/>
      <c r="C18" s="60"/>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workbookViewId="0">
      <selection activeCell="G4" sqref="G4"/>
    </sheetView>
  </sheetViews>
  <sheetFormatPr baseColWidth="10" defaultRowHeight="15"/>
  <cols>
    <col min="1" max="1" width="11.42578125" style="69"/>
    <col min="2" max="2" width="24" style="69" customWidth="1"/>
    <col min="3" max="16384" width="11.42578125" style="69"/>
  </cols>
  <sheetData>
    <row r="3" spans="2:11" ht="22.5">
      <c r="B3" s="29" t="s">
        <v>28</v>
      </c>
      <c r="C3" s="51" t="s">
        <v>66</v>
      </c>
      <c r="D3"/>
      <c r="E3"/>
      <c r="F3"/>
      <c r="G3"/>
      <c r="H3"/>
      <c r="I3"/>
      <c r="J3"/>
      <c r="K3"/>
    </row>
    <row r="4" spans="2:11">
      <c r="B4" s="9" t="s">
        <v>5</v>
      </c>
      <c r="C4" s="10">
        <v>759</v>
      </c>
      <c r="D4"/>
      <c r="E4"/>
      <c r="F4"/>
      <c r="G4"/>
      <c r="H4"/>
      <c r="I4"/>
      <c r="J4"/>
      <c r="K4"/>
    </row>
    <row r="5" spans="2:11">
      <c r="B5" s="11" t="s">
        <v>23</v>
      </c>
      <c r="C5" s="10">
        <v>759</v>
      </c>
      <c r="D5"/>
      <c r="E5"/>
      <c r="F5"/>
      <c r="G5"/>
      <c r="H5"/>
      <c r="I5"/>
      <c r="J5"/>
      <c r="K5"/>
    </row>
    <row r="6" spans="2:11">
      <c r="B6"/>
      <c r="C6"/>
      <c r="D6"/>
      <c r="E6"/>
      <c r="F6"/>
      <c r="G6"/>
      <c r="H6"/>
      <c r="I6"/>
      <c r="J6"/>
      <c r="K6"/>
    </row>
    <row r="7" spans="2:11">
      <c r="B7"/>
      <c r="C7"/>
      <c r="D7"/>
      <c r="E7"/>
      <c r="F7"/>
      <c r="G7"/>
      <c r="H7"/>
      <c r="I7"/>
      <c r="J7"/>
      <c r="K7"/>
    </row>
    <row r="8" spans="2:11">
      <c r="B8" s="70"/>
    </row>
    <row r="9" spans="2:11">
      <c r="B9" s="70"/>
    </row>
    <row r="10" spans="2:11">
      <c r="B10" s="70"/>
    </row>
    <row r="11" spans="2:11">
      <c r="B11" s="70"/>
    </row>
    <row r="12" spans="2:11">
      <c r="B12" s="70"/>
    </row>
    <row r="13" spans="2:11">
      <c r="B13" s="70"/>
    </row>
    <row r="14" spans="2:11">
      <c r="B14" s="70"/>
    </row>
    <row r="15" spans="2:11">
      <c r="B15" s="70"/>
    </row>
    <row r="16" spans="2:11">
      <c r="B16" s="70"/>
    </row>
    <row r="17" spans="2:2">
      <c r="B17" s="70"/>
    </row>
    <row r="18" spans="2:2">
      <c r="B18" s="70"/>
    </row>
    <row r="19" spans="2:2">
      <c r="B19" s="70"/>
    </row>
    <row r="20" spans="2:2">
      <c r="B20" s="70"/>
    </row>
    <row r="21" spans="2:2">
      <c r="B21" s="70"/>
    </row>
    <row r="22" spans="2:2">
      <c r="B22" s="70"/>
    </row>
    <row r="23" spans="2:2">
      <c r="B23" s="70"/>
    </row>
    <row r="24" spans="2:2">
      <c r="B24" s="70"/>
    </row>
    <row r="25" spans="2:2">
      <c r="B25" s="70"/>
    </row>
    <row r="26" spans="2:2">
      <c r="B26" s="70"/>
    </row>
    <row r="27" spans="2:2">
      <c r="B27" s="70"/>
    </row>
    <row r="28" spans="2:2">
      <c r="B28" s="70"/>
    </row>
    <row r="29" spans="2:2">
      <c r="B29" s="70"/>
    </row>
    <row r="30" spans="2:2">
      <c r="B30" s="70"/>
    </row>
    <row r="31" spans="2:2">
      <c r="B31" s="70"/>
    </row>
    <row r="32" spans="2:2">
      <c r="B32" s="70"/>
    </row>
    <row r="33" spans="2:2">
      <c r="B33" s="70"/>
    </row>
    <row r="34" spans="2:2">
      <c r="B34" s="70"/>
    </row>
    <row r="35" spans="2:2">
      <c r="B35" s="70"/>
    </row>
    <row r="36" spans="2:2">
      <c r="B36" s="70"/>
    </row>
    <row r="37" spans="2:2">
      <c r="B37" s="70"/>
    </row>
    <row r="38" spans="2:2">
      <c r="B38" s="70"/>
    </row>
    <row r="39" spans="2:2">
      <c r="B39" s="70"/>
    </row>
    <row r="40" spans="2:2">
      <c r="B40" s="70"/>
    </row>
    <row r="41" spans="2:2">
      <c r="B41" s="70"/>
    </row>
    <row r="42" spans="2:2">
      <c r="B42" s="70"/>
    </row>
    <row r="43" spans="2:2">
      <c r="B43" s="70"/>
    </row>
    <row r="44" spans="2:2">
      <c r="B44" s="70"/>
    </row>
    <row r="45" spans="2:2">
      <c r="B45" s="70"/>
    </row>
    <row r="46" spans="2:2">
      <c r="B46" s="70"/>
    </row>
    <row r="47" spans="2:2">
      <c r="B47" s="70"/>
    </row>
    <row r="48" spans="2:2">
      <c r="B48" s="70"/>
    </row>
    <row r="49" spans="2:2">
      <c r="B49" s="70"/>
    </row>
    <row r="50" spans="2:2">
      <c r="B50" s="70"/>
    </row>
    <row r="51" spans="2:2">
      <c r="B51" s="71"/>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29" t="s">
        <v>56</v>
      </c>
      <c r="C3" s="63" t="s">
        <v>67</v>
      </c>
    </row>
    <row r="4" spans="2:3">
      <c r="B4" s="63" t="s">
        <v>5</v>
      </c>
      <c r="C4" s="63">
        <v>796</v>
      </c>
    </row>
    <row r="5" spans="2:3">
      <c r="B5" s="66" t="s">
        <v>23</v>
      </c>
      <c r="C5" s="63">
        <v>796</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23" sqref="C23"/>
    </sheetView>
  </sheetViews>
  <sheetFormatPr baseColWidth="10" defaultRowHeight="15"/>
  <sheetData>
    <row r="3" spans="2:3" ht="22.5">
      <c r="B3" s="12" t="s">
        <v>28</v>
      </c>
      <c r="C3" s="51" t="s">
        <v>25</v>
      </c>
    </row>
    <row r="4" spans="2:3">
      <c r="B4" s="9" t="s">
        <v>117</v>
      </c>
      <c r="C4" s="63">
        <v>33</v>
      </c>
    </row>
    <row r="5" spans="2:3">
      <c r="B5" s="9" t="s">
        <v>110</v>
      </c>
      <c r="C5" s="63">
        <v>51</v>
      </c>
    </row>
    <row r="6" spans="2:3">
      <c r="B6" s="9" t="s">
        <v>126</v>
      </c>
      <c r="C6" s="63">
        <v>62</v>
      </c>
    </row>
    <row r="7" spans="2:3">
      <c r="B7" s="9" t="s">
        <v>109</v>
      </c>
      <c r="C7" s="63">
        <v>94</v>
      </c>
    </row>
    <row r="8" spans="2:3">
      <c r="B8" s="9" t="s">
        <v>124</v>
      </c>
      <c r="C8" s="63">
        <v>445</v>
      </c>
    </row>
    <row r="9" spans="2:3">
      <c r="B9" s="11" t="s">
        <v>23</v>
      </c>
      <c r="C9" s="63">
        <v>685</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8"/>
  <sheetViews>
    <sheetView topLeftCell="B1" zoomScale="90" zoomScaleNormal="90" workbookViewId="0">
      <selection activeCell="F2" sqref="F2:F98"/>
    </sheetView>
  </sheetViews>
  <sheetFormatPr baseColWidth="10" defaultColWidth="0" defaultRowHeight="15"/>
  <cols>
    <col min="1" max="1" width="11.42578125" style="3" hidden="1" customWidth="1"/>
    <col min="2" max="2" width="42.140625" style="46" customWidth="1"/>
    <col min="3" max="3" width="60.85546875" style="47" customWidth="1"/>
    <col min="4" max="4" width="37" style="47" customWidth="1"/>
    <col min="5" max="5" width="25.42578125" style="47" customWidth="1"/>
    <col min="6" max="6" width="27" style="47" customWidth="1"/>
    <col min="7" max="7" width="20.5703125" style="47" customWidth="1"/>
    <col min="8" max="8" width="15.7109375" style="17" hidden="1" customWidth="1"/>
    <col min="9" max="9" width="11.42578125" style="1" hidden="1" customWidth="1"/>
    <col min="10" max="10" width="11.42578125" style="3" hidden="1" customWidth="1"/>
    <col min="11" max="22" width="0" style="3" hidden="1" customWidth="1"/>
    <col min="23" max="16384" width="0" style="3" hidden="1"/>
  </cols>
  <sheetData>
    <row r="1" spans="1:16" s="5" customFormat="1" ht="25.5">
      <c r="B1" s="77" t="s">
        <v>0</v>
      </c>
      <c r="C1" s="77" t="s">
        <v>2</v>
      </c>
      <c r="D1" s="78" t="s">
        <v>4</v>
      </c>
      <c r="E1" s="77" t="s">
        <v>31</v>
      </c>
      <c r="F1" s="77" t="s">
        <v>3</v>
      </c>
      <c r="G1" s="2" t="s">
        <v>68</v>
      </c>
      <c r="H1" s="4"/>
      <c r="I1" s="4"/>
      <c r="J1" s="4"/>
      <c r="K1" s="4"/>
      <c r="L1" s="4"/>
      <c r="M1" s="4"/>
      <c r="N1" s="4"/>
      <c r="O1" s="4"/>
      <c r="P1" s="4"/>
    </row>
    <row r="2" spans="1:16">
      <c r="A2" s="81"/>
      <c r="B2" s="89" t="s">
        <v>105</v>
      </c>
      <c r="C2" s="89" t="s">
        <v>109</v>
      </c>
      <c r="D2" s="89" t="s">
        <v>61</v>
      </c>
      <c r="E2" s="46" t="s">
        <v>5</v>
      </c>
      <c r="F2" s="85">
        <v>2</v>
      </c>
      <c r="G2" s="46" t="s">
        <v>99</v>
      </c>
      <c r="H2" s="3"/>
      <c r="I2" s="3"/>
    </row>
    <row r="3" spans="1:16">
      <c r="A3" s="81"/>
      <c r="B3" s="89" t="s">
        <v>105</v>
      </c>
      <c r="C3" s="89" t="s">
        <v>109</v>
      </c>
      <c r="D3" s="89" t="s">
        <v>61</v>
      </c>
      <c r="E3" s="46" t="s">
        <v>5</v>
      </c>
      <c r="F3" s="85">
        <v>1</v>
      </c>
      <c r="G3" s="46" t="s">
        <v>134</v>
      </c>
      <c r="H3" s="3"/>
      <c r="I3" s="3"/>
    </row>
    <row r="4" spans="1:16">
      <c r="A4" s="81"/>
      <c r="B4" s="89" t="s">
        <v>105</v>
      </c>
      <c r="C4" s="89" t="s">
        <v>109</v>
      </c>
      <c r="D4" s="89" t="s">
        <v>61</v>
      </c>
      <c r="E4" s="46" t="s">
        <v>5</v>
      </c>
      <c r="F4" s="85">
        <v>2</v>
      </c>
      <c r="G4" s="46" t="s">
        <v>108</v>
      </c>
      <c r="H4" s="3"/>
      <c r="I4" s="3"/>
    </row>
    <row r="5" spans="1:16">
      <c r="A5" s="81"/>
      <c r="B5" s="89" t="s">
        <v>105</v>
      </c>
      <c r="C5" s="89" t="s">
        <v>109</v>
      </c>
      <c r="D5" s="89" t="s">
        <v>61</v>
      </c>
      <c r="E5" s="46" t="s">
        <v>5</v>
      </c>
      <c r="F5" s="85">
        <v>1</v>
      </c>
      <c r="G5" s="46" t="s">
        <v>135</v>
      </c>
      <c r="H5" s="3"/>
      <c r="I5" s="3"/>
    </row>
    <row r="6" spans="1:16">
      <c r="A6" s="81"/>
      <c r="B6" s="89" t="s">
        <v>105</v>
      </c>
      <c r="C6" s="89" t="s">
        <v>109</v>
      </c>
      <c r="D6" s="89" t="s">
        <v>61</v>
      </c>
      <c r="E6" s="46" t="s">
        <v>5</v>
      </c>
      <c r="F6" s="85">
        <v>2</v>
      </c>
      <c r="G6" s="46" t="s">
        <v>94</v>
      </c>
      <c r="H6" s="3"/>
      <c r="I6" s="3"/>
    </row>
    <row r="7" spans="1:16">
      <c r="A7" s="81"/>
      <c r="B7" s="89" t="s">
        <v>105</v>
      </c>
      <c r="C7" s="89" t="s">
        <v>110</v>
      </c>
      <c r="D7" s="89" t="s">
        <v>61</v>
      </c>
      <c r="E7" s="46" t="s">
        <v>5</v>
      </c>
      <c r="F7" s="85">
        <v>1</v>
      </c>
      <c r="G7" s="46" t="s">
        <v>94</v>
      </c>
      <c r="H7" s="3"/>
      <c r="I7" s="3"/>
    </row>
    <row r="8" spans="1:16">
      <c r="A8" s="81"/>
      <c r="B8" s="89" t="s">
        <v>105</v>
      </c>
      <c r="C8" s="89" t="s">
        <v>111</v>
      </c>
      <c r="D8" s="89" t="s">
        <v>63</v>
      </c>
      <c r="E8" s="46" t="s">
        <v>5</v>
      </c>
      <c r="F8" s="85">
        <v>1</v>
      </c>
      <c r="G8" s="46" t="s">
        <v>94</v>
      </c>
      <c r="H8" s="3"/>
      <c r="I8" s="3"/>
    </row>
    <row r="9" spans="1:16">
      <c r="A9" s="81"/>
      <c r="B9" s="89" t="s">
        <v>105</v>
      </c>
      <c r="C9" s="89" t="s">
        <v>111</v>
      </c>
      <c r="D9" s="89" t="s">
        <v>61</v>
      </c>
      <c r="E9" s="46" t="s">
        <v>5</v>
      </c>
      <c r="F9" s="85">
        <v>1</v>
      </c>
      <c r="G9" s="46" t="s">
        <v>99</v>
      </c>
      <c r="H9" s="3"/>
      <c r="I9" s="3"/>
    </row>
    <row r="10" spans="1:16">
      <c r="A10" s="81"/>
      <c r="B10" s="89" t="s">
        <v>105</v>
      </c>
      <c r="C10" s="89" t="s">
        <v>112</v>
      </c>
      <c r="D10" s="89" t="s">
        <v>61</v>
      </c>
      <c r="E10" s="46" t="s">
        <v>5</v>
      </c>
      <c r="F10" s="85">
        <v>1</v>
      </c>
      <c r="G10" s="46" t="s">
        <v>94</v>
      </c>
      <c r="H10" s="3"/>
      <c r="I10" s="3"/>
    </row>
    <row r="11" spans="1:16">
      <c r="A11" s="81"/>
      <c r="B11" s="89" t="s">
        <v>105</v>
      </c>
      <c r="C11" s="89" t="s">
        <v>113</v>
      </c>
      <c r="D11" s="89" t="s">
        <v>62</v>
      </c>
      <c r="E11" s="46" t="s">
        <v>5</v>
      </c>
      <c r="F11" s="85">
        <v>1</v>
      </c>
      <c r="G11" s="46" t="s">
        <v>94</v>
      </c>
      <c r="H11" s="3"/>
      <c r="I11" s="3"/>
    </row>
    <row r="12" spans="1:16">
      <c r="A12" s="81"/>
      <c r="B12" s="89" t="s">
        <v>105</v>
      </c>
      <c r="C12" s="89" t="s">
        <v>114</v>
      </c>
      <c r="D12" s="89" t="s">
        <v>61</v>
      </c>
      <c r="E12" s="46" t="s">
        <v>5</v>
      </c>
      <c r="F12" s="85">
        <v>1</v>
      </c>
      <c r="G12" s="46" t="s">
        <v>98</v>
      </c>
      <c r="H12" s="3"/>
      <c r="I12" s="3"/>
    </row>
    <row r="13" spans="1:16">
      <c r="A13" s="81"/>
      <c r="B13" s="89" t="s">
        <v>105</v>
      </c>
      <c r="C13" s="89" t="s">
        <v>114</v>
      </c>
      <c r="D13" s="89" t="s">
        <v>61</v>
      </c>
      <c r="E13" s="46" t="s">
        <v>5</v>
      </c>
      <c r="F13" s="85">
        <v>1</v>
      </c>
      <c r="G13" s="46" t="s">
        <v>94</v>
      </c>
      <c r="H13" s="3"/>
      <c r="I13" s="3"/>
    </row>
    <row r="14" spans="1:16">
      <c r="A14" s="81"/>
      <c r="B14" s="89" t="s">
        <v>105</v>
      </c>
      <c r="C14" s="89" t="s">
        <v>115</v>
      </c>
      <c r="D14" s="89" t="s">
        <v>61</v>
      </c>
      <c r="E14" s="46" t="s">
        <v>5</v>
      </c>
      <c r="F14" s="85">
        <v>1</v>
      </c>
      <c r="G14" s="46" t="s">
        <v>107</v>
      </c>
      <c r="H14" s="3"/>
      <c r="I14" s="3"/>
    </row>
    <row r="15" spans="1:16">
      <c r="A15" s="81"/>
      <c r="B15" s="89" t="s">
        <v>105</v>
      </c>
      <c r="C15" s="89" t="s">
        <v>94</v>
      </c>
      <c r="D15" s="89" t="s">
        <v>61</v>
      </c>
      <c r="E15" s="46" t="s">
        <v>5</v>
      </c>
      <c r="F15" s="85">
        <v>2</v>
      </c>
      <c r="G15" s="46" t="s">
        <v>94</v>
      </c>
      <c r="H15" s="3"/>
      <c r="I15" s="3"/>
    </row>
    <row r="16" spans="1:16">
      <c r="A16" s="81"/>
      <c r="B16" s="89" t="s">
        <v>82</v>
      </c>
      <c r="C16" s="89" t="s">
        <v>83</v>
      </c>
      <c r="D16" s="89" t="s">
        <v>64</v>
      </c>
      <c r="E16" s="46" t="s">
        <v>5</v>
      </c>
      <c r="F16" s="85">
        <v>1</v>
      </c>
      <c r="G16" s="46" t="s">
        <v>94</v>
      </c>
      <c r="H16" s="3"/>
      <c r="I16" s="3"/>
    </row>
    <row r="17" spans="1:9">
      <c r="A17" s="81"/>
      <c r="B17" s="89" t="s">
        <v>82</v>
      </c>
      <c r="C17" s="89" t="s">
        <v>116</v>
      </c>
      <c r="D17" s="89" t="s">
        <v>63</v>
      </c>
      <c r="E17" s="46" t="s">
        <v>5</v>
      </c>
      <c r="F17" s="85">
        <v>1</v>
      </c>
      <c r="G17" s="46" t="s">
        <v>94</v>
      </c>
      <c r="H17" s="3"/>
      <c r="I17" s="3"/>
    </row>
    <row r="18" spans="1:9" ht="18" customHeight="1">
      <c r="A18" s="81"/>
      <c r="B18" s="89" t="s">
        <v>84</v>
      </c>
      <c r="C18" s="89" t="s">
        <v>110</v>
      </c>
      <c r="D18" s="89" t="s">
        <v>61</v>
      </c>
      <c r="E18" s="46" t="s">
        <v>5</v>
      </c>
      <c r="F18" s="85">
        <v>1</v>
      </c>
      <c r="G18" s="46" t="s">
        <v>94</v>
      </c>
    </row>
    <row r="19" spans="1:9">
      <c r="A19" s="81"/>
      <c r="B19" s="89" t="s">
        <v>84</v>
      </c>
      <c r="C19" s="89" t="s">
        <v>117</v>
      </c>
      <c r="D19" s="89" t="s">
        <v>61</v>
      </c>
      <c r="E19" s="46" t="s">
        <v>5</v>
      </c>
      <c r="F19" s="85">
        <v>1</v>
      </c>
      <c r="G19" s="46" t="s">
        <v>92</v>
      </c>
    </row>
    <row r="20" spans="1:9">
      <c r="A20" s="81"/>
      <c r="B20" s="89" t="s">
        <v>84</v>
      </c>
      <c r="C20" s="89" t="s">
        <v>118</v>
      </c>
      <c r="D20" s="89" t="s">
        <v>61</v>
      </c>
      <c r="E20" s="46" t="s">
        <v>5</v>
      </c>
      <c r="F20" s="85">
        <v>1</v>
      </c>
      <c r="G20" s="46" t="s">
        <v>94</v>
      </c>
    </row>
    <row r="21" spans="1:9">
      <c r="A21" s="81"/>
      <c r="B21" s="89" t="s">
        <v>84</v>
      </c>
      <c r="C21" s="89" t="s">
        <v>83</v>
      </c>
      <c r="D21" s="89" t="s">
        <v>63</v>
      </c>
      <c r="E21" s="46" t="s">
        <v>5</v>
      </c>
      <c r="F21" s="85">
        <v>1</v>
      </c>
      <c r="G21" s="46" t="s">
        <v>94</v>
      </c>
    </row>
    <row r="22" spans="1:9" s="37" customFormat="1">
      <c r="A22" s="81"/>
      <c r="B22" s="89" t="s">
        <v>85</v>
      </c>
      <c r="C22" s="89" t="s">
        <v>119</v>
      </c>
      <c r="D22" s="89" t="s">
        <v>63</v>
      </c>
      <c r="E22" s="46" t="s">
        <v>5</v>
      </c>
      <c r="F22" s="85">
        <v>1</v>
      </c>
      <c r="G22" s="46" t="s">
        <v>94</v>
      </c>
      <c r="H22" s="36"/>
      <c r="I22" s="35"/>
    </row>
    <row r="23" spans="1:9">
      <c r="A23" s="81"/>
      <c r="B23" s="89" t="s">
        <v>85</v>
      </c>
      <c r="C23" s="89" t="s">
        <v>109</v>
      </c>
      <c r="D23" s="89" t="s">
        <v>64</v>
      </c>
      <c r="E23" s="46" t="s">
        <v>5</v>
      </c>
      <c r="F23" s="85">
        <v>2</v>
      </c>
      <c r="G23" s="46" t="s">
        <v>94</v>
      </c>
    </row>
    <row r="24" spans="1:9">
      <c r="A24" s="81"/>
      <c r="B24" s="89" t="s">
        <v>85</v>
      </c>
      <c r="C24" s="89" t="s">
        <v>109</v>
      </c>
      <c r="D24" s="89" t="s">
        <v>61</v>
      </c>
      <c r="E24" s="46" t="s">
        <v>5</v>
      </c>
      <c r="F24" s="85">
        <v>1</v>
      </c>
      <c r="G24" s="46" t="s">
        <v>136</v>
      </c>
    </row>
    <row r="25" spans="1:9">
      <c r="A25" s="81"/>
      <c r="B25" s="89" t="s">
        <v>85</v>
      </c>
      <c r="C25" s="89" t="s">
        <v>109</v>
      </c>
      <c r="D25" s="89" t="s">
        <v>61</v>
      </c>
      <c r="E25" s="46" t="s">
        <v>5</v>
      </c>
      <c r="F25" s="85">
        <v>1</v>
      </c>
      <c r="G25" s="46" t="s">
        <v>99</v>
      </c>
    </row>
    <row r="26" spans="1:9">
      <c r="A26" s="81"/>
      <c r="B26" s="89" t="s">
        <v>85</v>
      </c>
      <c r="C26" s="89" t="s">
        <v>109</v>
      </c>
      <c r="D26" s="89" t="s">
        <v>61</v>
      </c>
      <c r="E26" s="46" t="s">
        <v>5</v>
      </c>
      <c r="F26" s="85">
        <v>1</v>
      </c>
      <c r="G26" s="46" t="s">
        <v>137</v>
      </c>
    </row>
    <row r="27" spans="1:9">
      <c r="A27" s="81"/>
      <c r="B27" s="89" t="s">
        <v>85</v>
      </c>
      <c r="C27" s="89" t="s">
        <v>120</v>
      </c>
      <c r="D27" s="89" t="s">
        <v>61</v>
      </c>
      <c r="E27" s="46" t="s">
        <v>5</v>
      </c>
      <c r="F27" s="85">
        <v>1</v>
      </c>
      <c r="G27" s="46" t="s">
        <v>94</v>
      </c>
    </row>
    <row r="28" spans="1:9">
      <c r="A28" s="81"/>
      <c r="B28" s="89" t="s">
        <v>85</v>
      </c>
      <c r="C28" s="89" t="s">
        <v>110</v>
      </c>
      <c r="D28" s="89" t="s">
        <v>64</v>
      </c>
      <c r="E28" s="46" t="s">
        <v>5</v>
      </c>
      <c r="F28" s="85">
        <v>2</v>
      </c>
      <c r="G28" s="46" t="s">
        <v>94</v>
      </c>
    </row>
    <row r="29" spans="1:9">
      <c r="A29" s="81"/>
      <c r="B29" s="89" t="s">
        <v>85</v>
      </c>
      <c r="C29" s="89" t="s">
        <v>110</v>
      </c>
      <c r="D29" s="89" t="s">
        <v>65</v>
      </c>
      <c r="E29" s="46" t="s">
        <v>5</v>
      </c>
      <c r="F29" s="85">
        <v>1</v>
      </c>
      <c r="G29" s="46" t="s">
        <v>94</v>
      </c>
    </row>
    <row r="30" spans="1:9">
      <c r="A30" s="81"/>
      <c r="B30" s="89" t="s">
        <v>85</v>
      </c>
      <c r="C30" s="89" t="s">
        <v>121</v>
      </c>
      <c r="D30" s="89" t="s">
        <v>64</v>
      </c>
      <c r="E30" s="46" t="s">
        <v>5</v>
      </c>
      <c r="F30" s="85">
        <v>1</v>
      </c>
      <c r="G30" s="46" t="s">
        <v>94</v>
      </c>
    </row>
    <row r="31" spans="1:9">
      <c r="A31" s="81"/>
      <c r="B31" s="89" t="s">
        <v>85</v>
      </c>
      <c r="C31" s="89" t="s">
        <v>112</v>
      </c>
      <c r="D31" s="89" t="s">
        <v>64</v>
      </c>
      <c r="E31" s="46" t="s">
        <v>5</v>
      </c>
      <c r="F31" s="85">
        <v>2</v>
      </c>
      <c r="G31" s="46" t="s">
        <v>94</v>
      </c>
    </row>
    <row r="32" spans="1:9">
      <c r="A32" s="81"/>
      <c r="B32" s="89" t="s">
        <v>85</v>
      </c>
      <c r="C32" s="89" t="s">
        <v>113</v>
      </c>
      <c r="D32" s="89" t="s">
        <v>63</v>
      </c>
      <c r="E32" s="46" t="s">
        <v>5</v>
      </c>
      <c r="F32" s="86">
        <v>1</v>
      </c>
      <c r="G32" s="46" t="s">
        <v>94</v>
      </c>
    </row>
    <row r="33" spans="1:9">
      <c r="A33" s="81"/>
      <c r="B33" s="89" t="s">
        <v>85</v>
      </c>
      <c r="C33" s="89" t="s">
        <v>118</v>
      </c>
      <c r="D33" s="89" t="s">
        <v>64</v>
      </c>
      <c r="E33" s="46" t="s">
        <v>5</v>
      </c>
      <c r="F33" s="86">
        <v>1</v>
      </c>
      <c r="G33" s="46" t="s">
        <v>94</v>
      </c>
    </row>
    <row r="34" spans="1:9">
      <c r="A34" s="81"/>
      <c r="B34" s="89" t="s">
        <v>85</v>
      </c>
      <c r="C34" s="89" t="s">
        <v>118</v>
      </c>
      <c r="D34" s="89" t="s">
        <v>65</v>
      </c>
      <c r="E34" s="46" t="s">
        <v>5</v>
      </c>
      <c r="F34" s="86">
        <v>1</v>
      </c>
      <c r="G34" s="46" t="s">
        <v>94</v>
      </c>
    </row>
    <row r="35" spans="1:9">
      <c r="A35" s="81"/>
      <c r="B35" s="89" t="s">
        <v>85</v>
      </c>
      <c r="C35" s="89" t="s">
        <v>118</v>
      </c>
      <c r="D35" s="89" t="s">
        <v>61</v>
      </c>
      <c r="E35" s="46" t="s">
        <v>5</v>
      </c>
      <c r="F35" s="86">
        <v>1</v>
      </c>
      <c r="G35" s="46" t="s">
        <v>137</v>
      </c>
    </row>
    <row r="36" spans="1:9">
      <c r="A36" s="81"/>
      <c r="B36" s="89" t="s">
        <v>85</v>
      </c>
      <c r="C36" s="89" t="s">
        <v>118</v>
      </c>
      <c r="D36" s="89" t="s">
        <v>61</v>
      </c>
      <c r="E36" s="46" t="s">
        <v>5</v>
      </c>
      <c r="F36" s="86">
        <v>2</v>
      </c>
      <c r="G36" s="46" t="s">
        <v>94</v>
      </c>
    </row>
    <row r="37" spans="1:9">
      <c r="A37" s="81"/>
      <c r="B37" s="89" t="s">
        <v>85</v>
      </c>
      <c r="C37" s="89" t="s">
        <v>114</v>
      </c>
      <c r="D37" s="89" t="s">
        <v>64</v>
      </c>
      <c r="E37" s="46" t="s">
        <v>5</v>
      </c>
      <c r="F37" s="86">
        <v>1</v>
      </c>
      <c r="G37" s="46" t="s">
        <v>94</v>
      </c>
    </row>
    <row r="38" spans="1:9">
      <c r="A38" s="81"/>
      <c r="B38" s="89" t="s">
        <v>106</v>
      </c>
      <c r="C38" s="89" t="s">
        <v>110</v>
      </c>
      <c r="D38" s="89" t="s">
        <v>61</v>
      </c>
      <c r="E38" s="46" t="s">
        <v>5</v>
      </c>
      <c r="F38" s="86">
        <v>1</v>
      </c>
      <c r="G38" s="46" t="s">
        <v>94</v>
      </c>
    </row>
    <row r="39" spans="1:9" s="84" customFormat="1">
      <c r="A39" s="3"/>
      <c r="B39" s="79" t="s">
        <v>86</v>
      </c>
      <c r="C39" s="79" t="s">
        <v>119</v>
      </c>
      <c r="D39" s="79" t="s">
        <v>61</v>
      </c>
      <c r="E39" s="46" t="s">
        <v>5</v>
      </c>
      <c r="F39" s="80">
        <v>1</v>
      </c>
      <c r="G39" s="46" t="s">
        <v>92</v>
      </c>
      <c r="H39" s="82"/>
      <c r="I39" s="83"/>
    </row>
    <row r="40" spans="1:9" s="84" customFormat="1">
      <c r="A40" s="3"/>
      <c r="B40" s="46" t="s">
        <v>86</v>
      </c>
      <c r="C40" s="46" t="s">
        <v>110</v>
      </c>
      <c r="D40" s="46" t="s">
        <v>61</v>
      </c>
      <c r="E40" s="46" t="s">
        <v>5</v>
      </c>
      <c r="F40" s="47">
        <v>1</v>
      </c>
      <c r="G40" s="46" t="s">
        <v>92</v>
      </c>
      <c r="H40" s="82"/>
      <c r="I40" s="83"/>
    </row>
    <row r="41" spans="1:9" s="84" customFormat="1" ht="30">
      <c r="A41" s="3"/>
      <c r="B41" s="46" t="s">
        <v>86</v>
      </c>
      <c r="C41" s="46" t="s">
        <v>112</v>
      </c>
      <c r="D41" s="46" t="s">
        <v>61</v>
      </c>
      <c r="E41" s="46" t="s">
        <v>5</v>
      </c>
      <c r="F41" s="47">
        <v>1</v>
      </c>
      <c r="G41" s="46" t="s">
        <v>94</v>
      </c>
      <c r="H41" s="82"/>
      <c r="I41" s="83"/>
    </row>
    <row r="42" spans="1:9" s="84" customFormat="1" ht="30">
      <c r="A42" s="3"/>
      <c r="B42" s="46" t="s">
        <v>86</v>
      </c>
      <c r="C42" s="46" t="s">
        <v>122</v>
      </c>
      <c r="D42" s="46" t="s">
        <v>61</v>
      </c>
      <c r="E42" s="46" t="s">
        <v>5</v>
      </c>
      <c r="F42" s="47">
        <v>1</v>
      </c>
      <c r="G42" s="46" t="s">
        <v>94</v>
      </c>
      <c r="H42" s="82"/>
      <c r="I42" s="83"/>
    </row>
    <row r="43" spans="1:9" s="84" customFormat="1" ht="30">
      <c r="A43" s="3"/>
      <c r="B43" s="46" t="s">
        <v>86</v>
      </c>
      <c r="C43" s="46" t="s">
        <v>123</v>
      </c>
      <c r="D43" s="46" t="s">
        <v>61</v>
      </c>
      <c r="E43" s="46" t="s">
        <v>5</v>
      </c>
      <c r="F43" s="47">
        <v>1</v>
      </c>
      <c r="G43" s="46" t="s">
        <v>92</v>
      </c>
      <c r="H43" s="82"/>
      <c r="I43" s="83"/>
    </row>
    <row r="44" spans="1:9" s="84" customFormat="1" ht="30">
      <c r="A44" s="3"/>
      <c r="B44" s="46" t="s">
        <v>86</v>
      </c>
      <c r="C44" s="46" t="s">
        <v>123</v>
      </c>
      <c r="D44" s="46" t="s">
        <v>61</v>
      </c>
      <c r="E44" s="46" t="s">
        <v>5</v>
      </c>
      <c r="F44" s="47">
        <v>2</v>
      </c>
      <c r="G44" s="46" t="s">
        <v>94</v>
      </c>
      <c r="H44" s="82"/>
      <c r="I44" s="83"/>
    </row>
    <row r="45" spans="1:9" s="84" customFormat="1">
      <c r="A45" s="3"/>
      <c r="B45" s="46" t="s">
        <v>87</v>
      </c>
      <c r="C45" s="46" t="s">
        <v>109</v>
      </c>
      <c r="D45" s="46" t="s">
        <v>64</v>
      </c>
      <c r="E45" s="46" t="s">
        <v>5</v>
      </c>
      <c r="F45" s="47">
        <v>1</v>
      </c>
      <c r="G45" s="46" t="s">
        <v>94</v>
      </c>
      <c r="H45" s="82"/>
      <c r="I45" s="83"/>
    </row>
    <row r="46" spans="1:9" s="84" customFormat="1">
      <c r="A46" s="3"/>
      <c r="B46" s="46" t="s">
        <v>87</v>
      </c>
      <c r="C46" s="46" t="s">
        <v>109</v>
      </c>
      <c r="D46" s="46" t="s">
        <v>61</v>
      </c>
      <c r="E46" s="46" t="s">
        <v>5</v>
      </c>
      <c r="F46" s="47">
        <v>1</v>
      </c>
      <c r="G46" s="46" t="s">
        <v>94</v>
      </c>
      <c r="H46" s="82"/>
      <c r="I46" s="83"/>
    </row>
    <row r="47" spans="1:9" s="84" customFormat="1">
      <c r="A47" s="3"/>
      <c r="B47" s="46" t="s">
        <v>87</v>
      </c>
      <c r="C47" s="46" t="s">
        <v>110</v>
      </c>
      <c r="D47" s="46" t="s">
        <v>64</v>
      </c>
      <c r="E47" s="46" t="s">
        <v>5</v>
      </c>
      <c r="F47" s="47">
        <v>2</v>
      </c>
      <c r="G47" s="46" t="s">
        <v>94</v>
      </c>
      <c r="H47" s="82"/>
      <c r="I47" s="83"/>
    </row>
    <row r="48" spans="1:9" s="84" customFormat="1">
      <c r="A48" s="3"/>
      <c r="B48" s="46" t="s">
        <v>87</v>
      </c>
      <c r="C48" s="46" t="s">
        <v>110</v>
      </c>
      <c r="D48" s="46" t="s">
        <v>61</v>
      </c>
      <c r="E48" s="46" t="s">
        <v>5</v>
      </c>
      <c r="F48" s="47">
        <v>1</v>
      </c>
      <c r="G48" s="46" t="s">
        <v>94</v>
      </c>
      <c r="H48" s="82"/>
      <c r="I48" s="83"/>
    </row>
    <row r="49" spans="1:9" s="84" customFormat="1">
      <c r="A49" s="3"/>
      <c r="B49" s="46" t="s">
        <v>87</v>
      </c>
      <c r="C49" s="46" t="s">
        <v>124</v>
      </c>
      <c r="D49" s="46" t="s">
        <v>64</v>
      </c>
      <c r="E49" s="46" t="s">
        <v>5</v>
      </c>
      <c r="F49" s="47">
        <v>1</v>
      </c>
      <c r="G49" s="46" t="s">
        <v>94</v>
      </c>
      <c r="H49" s="82"/>
      <c r="I49" s="83"/>
    </row>
    <row r="50" spans="1:9" s="84" customFormat="1">
      <c r="A50" s="3"/>
      <c r="B50" s="46" t="s">
        <v>87</v>
      </c>
      <c r="C50" s="46" t="s">
        <v>117</v>
      </c>
      <c r="D50" s="46" t="s">
        <v>61</v>
      </c>
      <c r="E50" s="46" t="s">
        <v>5</v>
      </c>
      <c r="F50" s="47">
        <v>1</v>
      </c>
      <c r="G50" s="46" t="s">
        <v>92</v>
      </c>
      <c r="H50" s="82"/>
      <c r="I50" s="83"/>
    </row>
    <row r="51" spans="1:9" s="84" customFormat="1" ht="30">
      <c r="A51" s="3"/>
      <c r="B51" s="46" t="s">
        <v>87</v>
      </c>
      <c r="C51" s="46" t="s">
        <v>112</v>
      </c>
      <c r="D51" s="46" t="s">
        <v>64</v>
      </c>
      <c r="E51" s="46" t="s">
        <v>5</v>
      </c>
      <c r="F51" s="47">
        <v>2</v>
      </c>
      <c r="G51" s="46" t="s">
        <v>94</v>
      </c>
      <c r="H51" s="82"/>
      <c r="I51" s="83"/>
    </row>
    <row r="52" spans="1:9" s="84" customFormat="1" ht="30">
      <c r="A52" s="3"/>
      <c r="B52" s="46" t="s">
        <v>87</v>
      </c>
      <c r="C52" s="46" t="s">
        <v>118</v>
      </c>
      <c r="D52" s="46" t="s">
        <v>61</v>
      </c>
      <c r="E52" s="46" t="s">
        <v>5</v>
      </c>
      <c r="F52" s="47">
        <v>1</v>
      </c>
      <c r="G52" s="46" t="s">
        <v>94</v>
      </c>
      <c r="H52" s="82"/>
      <c r="I52" s="83"/>
    </row>
    <row r="53" spans="1:9" s="84" customFormat="1">
      <c r="A53" s="3"/>
      <c r="B53" s="46" t="s">
        <v>87</v>
      </c>
      <c r="C53" s="46" t="s">
        <v>114</v>
      </c>
      <c r="D53" s="46" t="s">
        <v>61</v>
      </c>
      <c r="E53" s="46" t="s">
        <v>5</v>
      </c>
      <c r="F53" s="47">
        <v>3</v>
      </c>
      <c r="G53" s="46" t="s">
        <v>94</v>
      </c>
      <c r="H53" s="82"/>
      <c r="I53" s="83"/>
    </row>
    <row r="54" spans="1:9" s="84" customFormat="1" ht="30">
      <c r="A54" s="3"/>
      <c r="B54" s="46" t="s">
        <v>87</v>
      </c>
      <c r="C54" s="46" t="s">
        <v>123</v>
      </c>
      <c r="D54" s="46" t="s">
        <v>61</v>
      </c>
      <c r="E54" s="46" t="s">
        <v>5</v>
      </c>
      <c r="F54" s="47">
        <v>1</v>
      </c>
      <c r="G54" s="46" t="s">
        <v>98</v>
      </c>
      <c r="H54" s="82"/>
      <c r="I54" s="83"/>
    </row>
    <row r="55" spans="1:9" s="84" customFormat="1">
      <c r="A55" s="3"/>
      <c r="B55" s="46" t="s">
        <v>87</v>
      </c>
      <c r="C55" s="46" t="s">
        <v>83</v>
      </c>
      <c r="D55" s="46" t="s">
        <v>64</v>
      </c>
      <c r="E55" s="46" t="s">
        <v>5</v>
      </c>
      <c r="F55" s="47">
        <v>1</v>
      </c>
      <c r="G55" s="46" t="s">
        <v>94</v>
      </c>
      <c r="H55" s="82"/>
      <c r="I55" s="83"/>
    </row>
    <row r="56" spans="1:9" s="84" customFormat="1">
      <c r="A56" s="3"/>
      <c r="B56" s="46" t="s">
        <v>100</v>
      </c>
      <c r="C56" s="46" t="s">
        <v>124</v>
      </c>
      <c r="D56" s="46" t="s">
        <v>65</v>
      </c>
      <c r="E56" s="46" t="s">
        <v>5</v>
      </c>
      <c r="F56" s="47">
        <v>2</v>
      </c>
      <c r="G56" s="46" t="s">
        <v>94</v>
      </c>
      <c r="H56" s="82"/>
      <c r="I56" s="83"/>
    </row>
    <row r="57" spans="1:9" s="84" customFormat="1" ht="15.75" customHeight="1">
      <c r="A57" s="3"/>
      <c r="B57" s="46" t="s">
        <v>88</v>
      </c>
      <c r="C57" s="46" t="s">
        <v>125</v>
      </c>
      <c r="D57" s="46" t="s">
        <v>62</v>
      </c>
      <c r="E57" s="46" t="s">
        <v>5</v>
      </c>
      <c r="F57" s="47">
        <v>1</v>
      </c>
      <c r="G57" s="46" t="s">
        <v>94</v>
      </c>
      <c r="H57" s="82"/>
      <c r="I57" s="83"/>
    </row>
    <row r="58" spans="1:9" s="84" customFormat="1">
      <c r="A58" s="3"/>
      <c r="B58" s="46" t="s">
        <v>88</v>
      </c>
      <c r="C58" s="46" t="s">
        <v>119</v>
      </c>
      <c r="D58" s="46" t="s">
        <v>64</v>
      </c>
      <c r="E58" s="46" t="s">
        <v>5</v>
      </c>
      <c r="F58" s="47">
        <v>2</v>
      </c>
      <c r="G58" s="46" t="s">
        <v>94</v>
      </c>
      <c r="H58" s="82"/>
      <c r="I58" s="83"/>
    </row>
    <row r="59" spans="1:9" s="84" customFormat="1">
      <c r="A59" s="3"/>
      <c r="B59" s="46" t="s">
        <v>88</v>
      </c>
      <c r="C59" s="46" t="s">
        <v>109</v>
      </c>
      <c r="D59" s="46" t="s">
        <v>65</v>
      </c>
      <c r="E59" s="46" t="s">
        <v>5</v>
      </c>
      <c r="F59" s="47">
        <v>49</v>
      </c>
      <c r="G59" s="46" t="s">
        <v>94</v>
      </c>
      <c r="H59" s="82"/>
      <c r="I59" s="83"/>
    </row>
    <row r="60" spans="1:9" s="84" customFormat="1">
      <c r="A60" s="3"/>
      <c r="B60" s="46" t="s">
        <v>88</v>
      </c>
      <c r="C60" s="46" t="s">
        <v>109</v>
      </c>
      <c r="D60" s="46" t="s">
        <v>62</v>
      </c>
      <c r="E60" s="46" t="s">
        <v>5</v>
      </c>
      <c r="F60" s="47">
        <v>25</v>
      </c>
      <c r="G60" s="46" t="s">
        <v>94</v>
      </c>
      <c r="H60" s="82"/>
      <c r="I60" s="83"/>
    </row>
    <row r="61" spans="1:9" s="84" customFormat="1">
      <c r="A61" s="3"/>
      <c r="B61" s="46" t="s">
        <v>88</v>
      </c>
      <c r="C61" s="46" t="s">
        <v>109</v>
      </c>
      <c r="D61" s="46" t="s">
        <v>61</v>
      </c>
      <c r="E61" s="46" t="s">
        <v>5</v>
      </c>
      <c r="F61" s="47">
        <v>1</v>
      </c>
      <c r="G61" s="46" t="s">
        <v>98</v>
      </c>
      <c r="H61" s="82"/>
      <c r="I61" s="83"/>
    </row>
    <row r="62" spans="1:9" s="84" customFormat="1" ht="15.75" customHeight="1">
      <c r="A62" s="3"/>
      <c r="B62" s="46" t="s">
        <v>88</v>
      </c>
      <c r="C62" s="46" t="s">
        <v>109</v>
      </c>
      <c r="D62" s="46" t="s">
        <v>61</v>
      </c>
      <c r="E62" s="46" t="s">
        <v>5</v>
      </c>
      <c r="F62" s="47">
        <v>2</v>
      </c>
      <c r="G62" s="46" t="s">
        <v>99</v>
      </c>
      <c r="H62" s="82"/>
      <c r="I62" s="83"/>
    </row>
    <row r="63" spans="1:9" s="84" customFormat="1">
      <c r="A63" s="3"/>
      <c r="B63" s="46" t="s">
        <v>88</v>
      </c>
      <c r="C63" s="46" t="s">
        <v>109</v>
      </c>
      <c r="D63" s="46" t="s">
        <v>61</v>
      </c>
      <c r="E63" s="46" t="s">
        <v>5</v>
      </c>
      <c r="F63" s="47">
        <v>1</v>
      </c>
      <c r="G63" s="46" t="s">
        <v>134</v>
      </c>
      <c r="H63" s="82"/>
      <c r="I63" s="83"/>
    </row>
    <row r="64" spans="1:9" s="84" customFormat="1">
      <c r="A64" s="3"/>
      <c r="B64" s="46" t="s">
        <v>88</v>
      </c>
      <c r="C64" s="46" t="s">
        <v>109</v>
      </c>
      <c r="D64" s="46" t="s">
        <v>61</v>
      </c>
      <c r="E64" s="46" t="s">
        <v>5</v>
      </c>
      <c r="F64" s="47">
        <v>1</v>
      </c>
      <c r="G64" s="46" t="s">
        <v>94</v>
      </c>
      <c r="H64" s="82"/>
      <c r="I64" s="83"/>
    </row>
    <row r="65" spans="1:9" s="84" customFormat="1">
      <c r="A65" s="3"/>
      <c r="B65" s="46" t="s">
        <v>88</v>
      </c>
      <c r="C65" s="46" t="s">
        <v>126</v>
      </c>
      <c r="D65" s="46" t="s">
        <v>65</v>
      </c>
      <c r="E65" s="46" t="s">
        <v>5</v>
      </c>
      <c r="F65" s="47">
        <v>49</v>
      </c>
      <c r="G65" s="46" t="s">
        <v>94</v>
      </c>
      <c r="H65" s="82"/>
      <c r="I65" s="83"/>
    </row>
    <row r="66" spans="1:9" s="84" customFormat="1">
      <c r="A66" s="3"/>
      <c r="B66" s="46" t="s">
        <v>88</v>
      </c>
      <c r="C66" s="46" t="s">
        <v>126</v>
      </c>
      <c r="D66" s="46" t="s">
        <v>62</v>
      </c>
      <c r="E66" s="46" t="s">
        <v>5</v>
      </c>
      <c r="F66" s="47">
        <v>13</v>
      </c>
      <c r="G66" s="46" t="s">
        <v>94</v>
      </c>
      <c r="H66" s="82"/>
      <c r="I66" s="83"/>
    </row>
    <row r="67" spans="1:9" s="84" customFormat="1">
      <c r="A67" s="3"/>
      <c r="B67" s="46" t="s">
        <v>88</v>
      </c>
      <c r="C67" s="46" t="s">
        <v>120</v>
      </c>
      <c r="D67" s="46" t="s">
        <v>65</v>
      </c>
      <c r="E67" s="46" t="s">
        <v>5</v>
      </c>
      <c r="F67" s="47">
        <v>1</v>
      </c>
      <c r="G67" s="46" t="s">
        <v>94</v>
      </c>
      <c r="H67" s="82"/>
      <c r="I67" s="83"/>
    </row>
    <row r="68" spans="1:9">
      <c r="B68" s="46" t="s">
        <v>88</v>
      </c>
      <c r="C68" s="46" t="s">
        <v>127</v>
      </c>
      <c r="D68" s="46" t="s">
        <v>61</v>
      </c>
      <c r="E68" s="46" t="s">
        <v>5</v>
      </c>
      <c r="F68" s="47">
        <v>1</v>
      </c>
      <c r="G68" s="46" t="s">
        <v>94</v>
      </c>
    </row>
    <row r="69" spans="1:9">
      <c r="B69" s="46" t="s">
        <v>88</v>
      </c>
      <c r="C69" s="46" t="s">
        <v>110</v>
      </c>
      <c r="D69" s="46" t="s">
        <v>65</v>
      </c>
      <c r="E69" s="46" t="s">
        <v>5</v>
      </c>
      <c r="F69" s="47">
        <v>35</v>
      </c>
      <c r="G69" s="46" t="s">
        <v>94</v>
      </c>
    </row>
    <row r="70" spans="1:9">
      <c r="B70" s="46" t="s">
        <v>88</v>
      </c>
      <c r="C70" s="46" t="s">
        <v>110</v>
      </c>
      <c r="D70" s="46" t="s">
        <v>62</v>
      </c>
      <c r="E70" s="46" t="s">
        <v>5</v>
      </c>
      <c r="F70" s="47">
        <v>5</v>
      </c>
      <c r="G70" s="46" t="s">
        <v>94</v>
      </c>
    </row>
    <row r="71" spans="1:9">
      <c r="B71" s="46" t="s">
        <v>88</v>
      </c>
      <c r="C71" s="46" t="s">
        <v>110</v>
      </c>
      <c r="D71" s="46" t="s">
        <v>61</v>
      </c>
      <c r="E71" s="46" t="s">
        <v>5</v>
      </c>
      <c r="F71" s="47">
        <v>1</v>
      </c>
      <c r="G71" s="46" t="s">
        <v>92</v>
      </c>
    </row>
    <row r="72" spans="1:9" ht="30">
      <c r="B72" s="46" t="s">
        <v>88</v>
      </c>
      <c r="C72" s="46" t="s">
        <v>111</v>
      </c>
      <c r="D72" s="46" t="s">
        <v>64</v>
      </c>
      <c r="E72" s="46" t="s">
        <v>5</v>
      </c>
      <c r="F72" s="47">
        <v>1</v>
      </c>
      <c r="G72" s="46" t="s">
        <v>94</v>
      </c>
    </row>
    <row r="73" spans="1:9" ht="30">
      <c r="B73" s="46" t="s">
        <v>88</v>
      </c>
      <c r="C73" s="46" t="s">
        <v>111</v>
      </c>
      <c r="D73" s="46" t="s">
        <v>65</v>
      </c>
      <c r="E73" s="46" t="s">
        <v>5</v>
      </c>
      <c r="F73" s="47">
        <v>2</v>
      </c>
      <c r="G73" s="46" t="s">
        <v>94</v>
      </c>
    </row>
    <row r="74" spans="1:9" ht="30">
      <c r="B74" s="46" t="s">
        <v>88</v>
      </c>
      <c r="C74" s="46" t="s">
        <v>111</v>
      </c>
      <c r="D74" s="46" t="s">
        <v>62</v>
      </c>
      <c r="E74" s="46" t="s">
        <v>5</v>
      </c>
      <c r="F74" s="47">
        <v>2</v>
      </c>
      <c r="G74" s="46" t="s">
        <v>94</v>
      </c>
    </row>
    <row r="75" spans="1:9">
      <c r="B75" s="46" t="s">
        <v>88</v>
      </c>
      <c r="C75" s="46" t="s">
        <v>124</v>
      </c>
      <c r="D75" s="46" t="s">
        <v>65</v>
      </c>
      <c r="E75" s="46" t="s">
        <v>5</v>
      </c>
      <c r="F75" s="47">
        <v>441</v>
      </c>
      <c r="G75" s="46" t="s">
        <v>94</v>
      </c>
    </row>
    <row r="76" spans="1:9">
      <c r="B76" s="46" t="s">
        <v>88</v>
      </c>
      <c r="C76" s="46" t="s">
        <v>124</v>
      </c>
      <c r="D76" s="46" t="s">
        <v>62</v>
      </c>
      <c r="E76" s="46" t="s">
        <v>5</v>
      </c>
      <c r="F76" s="47">
        <v>1</v>
      </c>
      <c r="G76" s="46" t="s">
        <v>94</v>
      </c>
    </row>
    <row r="77" spans="1:9" ht="30">
      <c r="B77" s="46" t="s">
        <v>88</v>
      </c>
      <c r="C77" s="46" t="s">
        <v>121</v>
      </c>
      <c r="D77" s="46" t="s">
        <v>64</v>
      </c>
      <c r="E77" s="46" t="s">
        <v>5</v>
      </c>
      <c r="F77" s="47">
        <v>1</v>
      </c>
      <c r="G77" s="46" t="s">
        <v>94</v>
      </c>
    </row>
    <row r="78" spans="1:9" ht="30">
      <c r="B78" s="46" t="s">
        <v>88</v>
      </c>
      <c r="C78" s="46" t="s">
        <v>121</v>
      </c>
      <c r="D78" s="46" t="s">
        <v>65</v>
      </c>
      <c r="E78" s="46" t="s">
        <v>5</v>
      </c>
      <c r="F78" s="47">
        <v>2</v>
      </c>
      <c r="G78" s="46" t="s">
        <v>94</v>
      </c>
    </row>
    <row r="79" spans="1:9" ht="30">
      <c r="B79" s="46" t="s">
        <v>88</v>
      </c>
      <c r="C79" s="46" t="s">
        <v>121</v>
      </c>
      <c r="D79" s="46" t="s">
        <v>62</v>
      </c>
      <c r="E79" s="46" t="s">
        <v>5</v>
      </c>
      <c r="F79" s="47">
        <v>1</v>
      </c>
      <c r="G79" s="46" t="s">
        <v>94</v>
      </c>
    </row>
    <row r="80" spans="1:9">
      <c r="B80" s="46" t="s">
        <v>88</v>
      </c>
      <c r="C80" s="46" t="s">
        <v>128</v>
      </c>
      <c r="D80" s="46" t="s">
        <v>62</v>
      </c>
      <c r="E80" s="46" t="s">
        <v>5</v>
      </c>
      <c r="F80" s="47">
        <v>1</v>
      </c>
      <c r="G80" s="46" t="s">
        <v>94</v>
      </c>
    </row>
    <row r="81" spans="2:7">
      <c r="B81" s="46" t="s">
        <v>88</v>
      </c>
      <c r="C81" s="46" t="s">
        <v>129</v>
      </c>
      <c r="D81" s="46" t="s">
        <v>65</v>
      </c>
      <c r="E81" s="46" t="s">
        <v>5</v>
      </c>
      <c r="F81" s="47">
        <v>1</v>
      </c>
      <c r="G81" s="46" t="s">
        <v>94</v>
      </c>
    </row>
    <row r="82" spans="2:7">
      <c r="B82" s="46" t="s">
        <v>88</v>
      </c>
      <c r="C82" s="46" t="s">
        <v>130</v>
      </c>
      <c r="D82" s="46" t="s">
        <v>62</v>
      </c>
      <c r="E82" s="46" t="s">
        <v>5</v>
      </c>
      <c r="F82" s="47">
        <v>2</v>
      </c>
      <c r="G82" s="46" t="s">
        <v>94</v>
      </c>
    </row>
    <row r="83" spans="2:7">
      <c r="B83" s="46" t="s">
        <v>88</v>
      </c>
      <c r="C83" s="46" t="s">
        <v>117</v>
      </c>
      <c r="D83" s="46" t="s">
        <v>65</v>
      </c>
      <c r="E83" s="46" t="s">
        <v>5</v>
      </c>
      <c r="F83" s="47">
        <v>21</v>
      </c>
      <c r="G83" s="46" t="s">
        <v>94</v>
      </c>
    </row>
    <row r="84" spans="2:7">
      <c r="B84" s="46" t="s">
        <v>88</v>
      </c>
      <c r="C84" s="46" t="s">
        <v>117</v>
      </c>
      <c r="D84" s="46" t="s">
        <v>62</v>
      </c>
      <c r="E84" s="46" t="s">
        <v>5</v>
      </c>
      <c r="F84" s="47">
        <v>8</v>
      </c>
      <c r="G84" s="46" t="s">
        <v>94</v>
      </c>
    </row>
    <row r="85" spans="2:7">
      <c r="B85" s="46" t="s">
        <v>88</v>
      </c>
      <c r="C85" s="46" t="s">
        <v>117</v>
      </c>
      <c r="D85" s="46" t="s">
        <v>61</v>
      </c>
      <c r="E85" s="46" t="s">
        <v>5</v>
      </c>
      <c r="F85" s="47">
        <v>2</v>
      </c>
      <c r="G85" s="46" t="s">
        <v>94</v>
      </c>
    </row>
    <row r="86" spans="2:7" ht="30">
      <c r="B86" s="46" t="s">
        <v>88</v>
      </c>
      <c r="C86" s="46" t="s">
        <v>112</v>
      </c>
      <c r="D86" s="46" t="s">
        <v>64</v>
      </c>
      <c r="E86" s="46" t="s">
        <v>5</v>
      </c>
      <c r="F86" s="47">
        <v>4</v>
      </c>
      <c r="G86" s="46" t="s">
        <v>94</v>
      </c>
    </row>
    <row r="87" spans="2:7" ht="30">
      <c r="B87" s="46" t="s">
        <v>88</v>
      </c>
      <c r="C87" s="46" t="s">
        <v>112</v>
      </c>
      <c r="D87" s="46" t="s">
        <v>65</v>
      </c>
      <c r="E87" s="46" t="s">
        <v>5</v>
      </c>
      <c r="F87" s="47">
        <v>1</v>
      </c>
      <c r="G87" s="46" t="s">
        <v>94</v>
      </c>
    </row>
    <row r="88" spans="2:7">
      <c r="B88" s="46" t="s">
        <v>88</v>
      </c>
      <c r="C88" s="46" t="s">
        <v>113</v>
      </c>
      <c r="D88" s="46" t="s">
        <v>61</v>
      </c>
      <c r="E88" s="46" t="s">
        <v>5</v>
      </c>
      <c r="F88" s="47">
        <v>1</v>
      </c>
      <c r="G88" s="46" t="s">
        <v>94</v>
      </c>
    </row>
    <row r="89" spans="2:7" ht="30">
      <c r="B89" s="46" t="s">
        <v>88</v>
      </c>
      <c r="C89" s="46" t="s">
        <v>118</v>
      </c>
      <c r="D89" s="46" t="s">
        <v>61</v>
      </c>
      <c r="E89" s="46" t="s">
        <v>5</v>
      </c>
      <c r="F89" s="47">
        <v>1</v>
      </c>
      <c r="G89" s="46" t="s">
        <v>94</v>
      </c>
    </row>
    <row r="90" spans="2:7">
      <c r="B90" s="46" t="s">
        <v>88</v>
      </c>
      <c r="C90" s="46" t="s">
        <v>114</v>
      </c>
      <c r="D90" s="46" t="s">
        <v>65</v>
      </c>
      <c r="E90" s="46" t="s">
        <v>5</v>
      </c>
      <c r="F90" s="47">
        <v>3</v>
      </c>
      <c r="G90" s="46" t="s">
        <v>94</v>
      </c>
    </row>
    <row r="91" spans="2:7">
      <c r="B91" s="46" t="s">
        <v>88</v>
      </c>
      <c r="C91" s="46" t="s">
        <v>114</v>
      </c>
      <c r="D91" s="46" t="s">
        <v>62</v>
      </c>
      <c r="E91" s="46" t="s">
        <v>5</v>
      </c>
      <c r="F91" s="47">
        <v>1</v>
      </c>
      <c r="G91" s="46" t="s">
        <v>94</v>
      </c>
    </row>
    <row r="92" spans="2:7">
      <c r="B92" s="46" t="s">
        <v>88</v>
      </c>
      <c r="C92" s="46" t="s">
        <v>114</v>
      </c>
      <c r="D92" s="46" t="s">
        <v>61</v>
      </c>
      <c r="E92" s="46" t="s">
        <v>5</v>
      </c>
      <c r="F92" s="47">
        <v>1</v>
      </c>
      <c r="G92" s="46" t="s">
        <v>94</v>
      </c>
    </row>
    <row r="93" spans="2:7">
      <c r="B93" s="46" t="s">
        <v>88</v>
      </c>
      <c r="C93" s="46" t="s">
        <v>131</v>
      </c>
      <c r="D93" s="46" t="s">
        <v>65</v>
      </c>
      <c r="E93" s="46" t="s">
        <v>5</v>
      </c>
      <c r="F93" s="47">
        <v>2</v>
      </c>
      <c r="G93" s="46" t="s">
        <v>94</v>
      </c>
    </row>
    <row r="94" spans="2:7">
      <c r="B94" s="46" t="s">
        <v>88</v>
      </c>
      <c r="C94" s="46" t="s">
        <v>132</v>
      </c>
      <c r="D94" s="46" t="s">
        <v>65</v>
      </c>
      <c r="E94" s="46" t="s">
        <v>5</v>
      </c>
      <c r="F94" s="47">
        <v>13</v>
      </c>
      <c r="G94" s="46" t="s">
        <v>94</v>
      </c>
    </row>
    <row r="95" spans="2:7">
      <c r="B95" s="46" t="s">
        <v>88</v>
      </c>
      <c r="C95" s="46" t="s">
        <v>132</v>
      </c>
      <c r="D95" s="46" t="s">
        <v>62</v>
      </c>
      <c r="E95" s="46" t="s">
        <v>5</v>
      </c>
      <c r="F95" s="47">
        <v>2</v>
      </c>
      <c r="G95" s="46" t="s">
        <v>94</v>
      </c>
    </row>
    <row r="96" spans="2:7">
      <c r="B96" s="46" t="s">
        <v>88</v>
      </c>
      <c r="C96" s="46" t="s">
        <v>115</v>
      </c>
      <c r="D96" s="46" t="s">
        <v>61</v>
      </c>
      <c r="E96" s="46" t="s">
        <v>5</v>
      </c>
      <c r="F96" s="47">
        <v>1</v>
      </c>
      <c r="G96" s="46" t="s">
        <v>94</v>
      </c>
    </row>
    <row r="97" spans="2:7">
      <c r="B97" s="46" t="s">
        <v>88</v>
      </c>
      <c r="C97" s="46" t="s">
        <v>116</v>
      </c>
      <c r="D97" s="46" t="s">
        <v>65</v>
      </c>
      <c r="E97" s="46" t="s">
        <v>5</v>
      </c>
      <c r="F97" s="47">
        <v>23</v>
      </c>
      <c r="G97" s="46" t="s">
        <v>94</v>
      </c>
    </row>
    <row r="98" spans="2:7">
      <c r="B98" s="46" t="s">
        <v>133</v>
      </c>
      <c r="C98" s="46" t="s">
        <v>125</v>
      </c>
      <c r="D98" s="46" t="s">
        <v>64</v>
      </c>
      <c r="E98" s="46" t="s">
        <v>5</v>
      </c>
      <c r="F98" s="47">
        <v>1</v>
      </c>
      <c r="G98" s="46" t="s">
        <v>94</v>
      </c>
    </row>
  </sheetData>
  <autoFilter ref="B1:G33"/>
  <dataValidations count="4">
    <dataValidation type="list" allowBlank="1" showInputMessage="1" showErrorMessage="1" sqref="G67:G1224">
      <formula1>alcaldia</formula1>
    </dataValidation>
    <dataValidation type="list" allowBlank="1" showInputMessage="1" showErrorMessage="1" sqref="D2:D1528">
      <formula1>canal</formula1>
    </dataValidation>
    <dataValidation type="list" allowBlank="1" sqref="B2:B1588">
      <formula1>tipologia</formula1>
    </dataValidation>
    <dataValidation type="list" allowBlank="1" showInputMessage="1" showErrorMessage="1" sqref="F2:F38 G66 E99:E1063">
      <formula1>sistema</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9"/>
  <sheetViews>
    <sheetView tabSelected="1" topLeftCell="D1" zoomScale="90" zoomScaleNormal="90" workbookViewId="0">
      <selection activeCell="F2" sqref="F2"/>
    </sheetView>
  </sheetViews>
  <sheetFormatPr baseColWidth="10" defaultColWidth="0" defaultRowHeight="15"/>
  <cols>
    <col min="1" max="1" width="11.42578125" style="3" hidden="1" customWidth="1"/>
    <col min="2" max="2" width="48" style="46" customWidth="1"/>
    <col min="3" max="3" width="51.85546875" style="47" customWidth="1"/>
    <col min="4" max="4" width="32.140625" style="47" customWidth="1"/>
    <col min="5" max="5" width="25.42578125" style="47" customWidth="1"/>
    <col min="6" max="6" width="27" style="47" customWidth="1"/>
    <col min="7" max="7" width="20.5703125" style="47" customWidth="1"/>
    <col min="8" max="8" width="15.7109375" style="17"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2" t="s">
        <v>4</v>
      </c>
      <c r="E1" s="2" t="s">
        <v>31</v>
      </c>
      <c r="F1" s="2" t="s">
        <v>26</v>
      </c>
      <c r="G1" s="2" t="s">
        <v>68</v>
      </c>
      <c r="H1" s="4"/>
      <c r="I1" s="4"/>
      <c r="J1" s="4"/>
      <c r="K1" s="4"/>
      <c r="L1" s="4"/>
      <c r="M1" s="4"/>
      <c r="N1" s="4"/>
      <c r="O1" s="4"/>
      <c r="P1" s="4"/>
    </row>
    <row r="2" spans="2:16">
      <c r="B2" s="89" t="s">
        <v>105</v>
      </c>
      <c r="C2" s="89" t="s">
        <v>109</v>
      </c>
      <c r="D2" s="89" t="s">
        <v>61</v>
      </c>
      <c r="E2" s="46" t="s">
        <v>5</v>
      </c>
      <c r="F2" s="86">
        <v>1</v>
      </c>
      <c r="G2" s="90" t="s">
        <v>99</v>
      </c>
      <c r="H2" s="3"/>
      <c r="I2" s="3"/>
    </row>
    <row r="3" spans="2:16">
      <c r="B3" s="89" t="s">
        <v>105</v>
      </c>
      <c r="C3" s="89" t="s">
        <v>109</v>
      </c>
      <c r="D3" s="89" t="s">
        <v>61</v>
      </c>
      <c r="E3" s="46" t="s">
        <v>5</v>
      </c>
      <c r="F3" s="86">
        <v>1</v>
      </c>
      <c r="G3" s="90" t="s">
        <v>108</v>
      </c>
      <c r="H3" s="3"/>
      <c r="I3" s="3"/>
    </row>
    <row r="4" spans="2:16">
      <c r="B4" s="89" t="s">
        <v>105</v>
      </c>
      <c r="C4" s="89" t="s">
        <v>109</v>
      </c>
      <c r="D4" s="89" t="s">
        <v>61</v>
      </c>
      <c r="E4" s="46" t="s">
        <v>5</v>
      </c>
      <c r="F4" s="86">
        <v>1</v>
      </c>
      <c r="G4" s="90" t="s">
        <v>135</v>
      </c>
      <c r="H4" s="3"/>
      <c r="I4" s="3"/>
    </row>
    <row r="5" spans="2:16">
      <c r="B5" s="89" t="s">
        <v>105</v>
      </c>
      <c r="C5" s="89" t="s">
        <v>109</v>
      </c>
      <c r="D5" s="89" t="s">
        <v>61</v>
      </c>
      <c r="E5" s="46" t="s">
        <v>5</v>
      </c>
      <c r="F5" s="86">
        <v>1</v>
      </c>
      <c r="G5" s="90" t="s">
        <v>94</v>
      </c>
      <c r="H5" s="3"/>
      <c r="I5" s="3"/>
    </row>
    <row r="6" spans="2:16">
      <c r="B6" s="89" t="s">
        <v>105</v>
      </c>
      <c r="C6" s="89" t="s">
        <v>111</v>
      </c>
      <c r="D6" s="89" t="s">
        <v>61</v>
      </c>
      <c r="E6" s="46" t="s">
        <v>5</v>
      </c>
      <c r="F6" s="86">
        <v>1</v>
      </c>
      <c r="G6" s="90" t="s">
        <v>99</v>
      </c>
      <c r="H6" s="3"/>
      <c r="I6" s="3"/>
    </row>
    <row r="7" spans="2:16">
      <c r="B7" s="89" t="s">
        <v>105</v>
      </c>
      <c r="C7" s="89" t="s">
        <v>113</v>
      </c>
      <c r="D7" s="89" t="s">
        <v>62</v>
      </c>
      <c r="E7" s="46" t="s">
        <v>5</v>
      </c>
      <c r="F7" s="86">
        <v>1</v>
      </c>
      <c r="G7" s="90" t="s">
        <v>94</v>
      </c>
      <c r="H7" s="3"/>
      <c r="I7" s="3"/>
    </row>
    <row r="8" spans="2:16">
      <c r="B8" s="89" t="s">
        <v>105</v>
      </c>
      <c r="C8" s="89" t="s">
        <v>114</v>
      </c>
      <c r="D8" s="89" t="s">
        <v>61</v>
      </c>
      <c r="E8" s="46" t="s">
        <v>5</v>
      </c>
      <c r="F8" s="86">
        <v>1</v>
      </c>
      <c r="G8" s="90" t="s">
        <v>98</v>
      </c>
      <c r="H8" s="3"/>
      <c r="I8" s="3"/>
    </row>
    <row r="9" spans="2:16">
      <c r="B9" s="89" t="s">
        <v>105</v>
      </c>
      <c r="C9" s="89" t="s">
        <v>115</v>
      </c>
      <c r="D9" s="89" t="s">
        <v>61</v>
      </c>
      <c r="E9" s="46" t="s">
        <v>5</v>
      </c>
      <c r="F9" s="86">
        <v>1</v>
      </c>
      <c r="G9" s="90" t="s">
        <v>107</v>
      </c>
      <c r="H9" s="3"/>
      <c r="I9" s="3"/>
    </row>
    <row r="10" spans="2:16">
      <c r="B10" s="89" t="s">
        <v>82</v>
      </c>
      <c r="C10" s="89" t="s">
        <v>116</v>
      </c>
      <c r="D10" s="89" t="s">
        <v>63</v>
      </c>
      <c r="E10" s="46" t="s">
        <v>5</v>
      </c>
      <c r="F10" s="86">
        <v>1</v>
      </c>
      <c r="G10" s="90" t="s">
        <v>94</v>
      </c>
      <c r="H10" s="3"/>
      <c r="I10" s="3"/>
    </row>
    <row r="11" spans="2:16">
      <c r="B11" s="89" t="s">
        <v>84</v>
      </c>
      <c r="C11" s="89" t="s">
        <v>113</v>
      </c>
      <c r="D11" s="89" t="s">
        <v>63</v>
      </c>
      <c r="E11" s="46" t="s">
        <v>5</v>
      </c>
      <c r="F11" s="86">
        <v>1</v>
      </c>
      <c r="G11" s="90" t="s">
        <v>94</v>
      </c>
      <c r="H11" s="3"/>
      <c r="I11" s="3"/>
    </row>
    <row r="12" spans="2:16">
      <c r="B12" s="89" t="s">
        <v>85</v>
      </c>
      <c r="C12" s="89" t="s">
        <v>119</v>
      </c>
      <c r="D12" s="89" t="s">
        <v>63</v>
      </c>
      <c r="E12" s="46" t="s">
        <v>5</v>
      </c>
      <c r="F12" s="86">
        <v>1</v>
      </c>
      <c r="G12" s="90" t="s">
        <v>94</v>
      </c>
      <c r="H12" s="3"/>
      <c r="I12" s="3"/>
    </row>
    <row r="13" spans="2:16">
      <c r="B13" s="89" t="s">
        <v>85</v>
      </c>
      <c r="C13" s="89" t="s">
        <v>109</v>
      </c>
      <c r="D13" s="89" t="s">
        <v>64</v>
      </c>
      <c r="E13" s="46" t="s">
        <v>5</v>
      </c>
      <c r="F13" s="86">
        <v>1</v>
      </c>
      <c r="G13" s="90" t="s">
        <v>94</v>
      </c>
      <c r="H13" s="3"/>
      <c r="I13" s="3"/>
    </row>
    <row r="14" spans="2:16">
      <c r="B14" s="89" t="s">
        <v>85</v>
      </c>
      <c r="C14" s="89" t="s">
        <v>109</v>
      </c>
      <c r="D14" s="89" t="s">
        <v>61</v>
      </c>
      <c r="E14" s="46" t="s">
        <v>5</v>
      </c>
      <c r="F14" s="86">
        <v>1</v>
      </c>
      <c r="G14" s="90" t="s">
        <v>99</v>
      </c>
      <c r="H14" s="3"/>
      <c r="I14" s="3"/>
    </row>
    <row r="15" spans="2:16">
      <c r="B15" s="89" t="s">
        <v>85</v>
      </c>
      <c r="C15" s="89" t="s">
        <v>109</v>
      </c>
      <c r="D15" s="89" t="s">
        <v>61</v>
      </c>
      <c r="E15" s="46" t="s">
        <v>5</v>
      </c>
      <c r="F15" s="86">
        <v>1</v>
      </c>
      <c r="G15" s="90" t="s">
        <v>137</v>
      </c>
      <c r="H15" s="3"/>
      <c r="I15" s="3"/>
    </row>
    <row r="16" spans="2:16">
      <c r="B16" s="89" t="s">
        <v>85</v>
      </c>
      <c r="C16" s="89" t="s">
        <v>138</v>
      </c>
      <c r="D16" s="89" t="s">
        <v>64</v>
      </c>
      <c r="E16" s="46" t="s">
        <v>5</v>
      </c>
      <c r="F16" s="86">
        <v>1</v>
      </c>
      <c r="G16" s="90" t="s">
        <v>94</v>
      </c>
      <c r="H16" s="3"/>
      <c r="I16" s="3"/>
    </row>
    <row r="17" spans="2:9">
      <c r="B17" s="89" t="s">
        <v>85</v>
      </c>
      <c r="C17" s="89" t="s">
        <v>110</v>
      </c>
      <c r="D17" s="89" t="s">
        <v>64</v>
      </c>
      <c r="E17" s="46" t="s">
        <v>5</v>
      </c>
      <c r="F17" s="86">
        <v>1</v>
      </c>
      <c r="G17" s="90" t="s">
        <v>94</v>
      </c>
      <c r="H17" s="3"/>
      <c r="I17" s="3"/>
    </row>
    <row r="18" spans="2:9">
      <c r="B18" s="89" t="s">
        <v>85</v>
      </c>
      <c r="C18" s="89" t="s">
        <v>110</v>
      </c>
      <c r="D18" s="89" t="s">
        <v>63</v>
      </c>
      <c r="E18" s="46" t="s">
        <v>5</v>
      </c>
      <c r="F18" s="86">
        <v>1</v>
      </c>
      <c r="G18" s="90" t="s">
        <v>94</v>
      </c>
      <c r="H18" s="3"/>
      <c r="I18" s="3"/>
    </row>
    <row r="19" spans="2:9">
      <c r="B19" s="89" t="s">
        <v>85</v>
      </c>
      <c r="C19" s="89" t="s">
        <v>110</v>
      </c>
      <c r="D19" s="89" t="s">
        <v>61</v>
      </c>
      <c r="E19" s="46" t="s">
        <v>5</v>
      </c>
      <c r="F19" s="86">
        <v>1</v>
      </c>
      <c r="G19" s="90" t="s">
        <v>108</v>
      </c>
      <c r="H19" s="3"/>
      <c r="I19" s="3"/>
    </row>
    <row r="20" spans="2:9">
      <c r="B20" s="89" t="s">
        <v>85</v>
      </c>
      <c r="C20" s="89" t="s">
        <v>124</v>
      </c>
      <c r="D20" s="89" t="s">
        <v>61</v>
      </c>
      <c r="E20" s="46" t="s">
        <v>5</v>
      </c>
      <c r="F20" s="86">
        <v>1</v>
      </c>
      <c r="G20" s="90" t="s">
        <v>94</v>
      </c>
      <c r="H20" s="3"/>
      <c r="I20" s="3"/>
    </row>
    <row r="21" spans="2:9">
      <c r="B21" s="89" t="s">
        <v>85</v>
      </c>
      <c r="C21" s="89" t="s">
        <v>139</v>
      </c>
      <c r="D21" s="89" t="s">
        <v>61</v>
      </c>
      <c r="E21" s="46" t="s">
        <v>5</v>
      </c>
      <c r="F21" s="86">
        <v>1</v>
      </c>
      <c r="G21" s="90" t="s">
        <v>94</v>
      </c>
      <c r="H21" s="3"/>
      <c r="I21" s="3"/>
    </row>
    <row r="22" spans="2:9">
      <c r="B22" s="89" t="s">
        <v>85</v>
      </c>
      <c r="C22" s="89" t="s">
        <v>113</v>
      </c>
      <c r="D22" s="89" t="s">
        <v>63</v>
      </c>
      <c r="E22" s="46" t="s">
        <v>5</v>
      </c>
      <c r="F22" s="86">
        <v>1</v>
      </c>
      <c r="G22" s="90" t="s">
        <v>94</v>
      </c>
    </row>
    <row r="23" spans="2:9">
      <c r="B23" s="89" t="s">
        <v>85</v>
      </c>
      <c r="C23" s="89" t="s">
        <v>113</v>
      </c>
      <c r="D23" s="89" t="s">
        <v>61</v>
      </c>
      <c r="E23" s="46" t="s">
        <v>5</v>
      </c>
      <c r="F23" s="86">
        <v>1</v>
      </c>
      <c r="G23" s="90" t="s">
        <v>94</v>
      </c>
    </row>
    <row r="24" spans="2:9">
      <c r="B24" s="89" t="s">
        <v>85</v>
      </c>
      <c r="C24" s="89" t="s">
        <v>118</v>
      </c>
      <c r="D24" s="89" t="s">
        <v>65</v>
      </c>
      <c r="E24" s="46" t="s">
        <v>5</v>
      </c>
      <c r="F24" s="86">
        <v>1</v>
      </c>
      <c r="G24" s="90" t="s">
        <v>94</v>
      </c>
    </row>
    <row r="25" spans="2:9">
      <c r="B25" s="89" t="s">
        <v>85</v>
      </c>
      <c r="C25" s="89" t="s">
        <v>114</v>
      </c>
      <c r="D25" s="89" t="s">
        <v>64</v>
      </c>
      <c r="E25" s="46" t="s">
        <v>5</v>
      </c>
      <c r="F25" s="86">
        <v>1</v>
      </c>
      <c r="G25" s="90" t="s">
        <v>94</v>
      </c>
    </row>
    <row r="26" spans="2:9" s="37" customFormat="1">
      <c r="B26" s="89" t="s">
        <v>85</v>
      </c>
      <c r="C26" s="89" t="s">
        <v>131</v>
      </c>
      <c r="D26" s="89" t="s">
        <v>65</v>
      </c>
      <c r="E26" s="46" t="s">
        <v>5</v>
      </c>
      <c r="F26" s="86">
        <v>1</v>
      </c>
      <c r="G26" s="90" t="s">
        <v>94</v>
      </c>
      <c r="H26" s="36"/>
      <c r="I26" s="35"/>
    </row>
    <row r="27" spans="2:9">
      <c r="B27" s="89" t="s">
        <v>85</v>
      </c>
      <c r="C27" s="89" t="s">
        <v>131</v>
      </c>
      <c r="D27" s="89" t="s">
        <v>61</v>
      </c>
      <c r="E27" s="46" t="s">
        <v>5</v>
      </c>
      <c r="F27" s="86">
        <v>1</v>
      </c>
      <c r="G27" s="90" t="s">
        <v>94</v>
      </c>
    </row>
    <row r="28" spans="2:9">
      <c r="B28" s="90" t="s">
        <v>86</v>
      </c>
      <c r="C28" s="90" t="s">
        <v>119</v>
      </c>
      <c r="D28" s="90" t="s">
        <v>61</v>
      </c>
      <c r="E28" s="46" t="s">
        <v>5</v>
      </c>
      <c r="F28" s="86">
        <v>1</v>
      </c>
      <c r="G28" s="90" t="s">
        <v>92</v>
      </c>
    </row>
    <row r="29" spans="2:9">
      <c r="B29" s="90" t="s">
        <v>86</v>
      </c>
      <c r="C29" s="90" t="s">
        <v>110</v>
      </c>
      <c r="D29" s="90" t="s">
        <v>61</v>
      </c>
      <c r="E29" s="46" t="s">
        <v>5</v>
      </c>
      <c r="F29" s="47">
        <v>1</v>
      </c>
      <c r="G29" s="90" t="s">
        <v>94</v>
      </c>
    </row>
    <row r="30" spans="2:9">
      <c r="B30" s="90" t="s">
        <v>86</v>
      </c>
      <c r="C30" s="90" t="s">
        <v>124</v>
      </c>
      <c r="D30" s="90" t="s">
        <v>61</v>
      </c>
      <c r="E30" s="46" t="s">
        <v>5</v>
      </c>
      <c r="F30" s="47">
        <v>2</v>
      </c>
      <c r="G30" s="90" t="s">
        <v>94</v>
      </c>
    </row>
    <row r="31" spans="2:9">
      <c r="B31" s="90" t="s">
        <v>86</v>
      </c>
      <c r="C31" s="90" t="s">
        <v>139</v>
      </c>
      <c r="D31" s="90" t="s">
        <v>61</v>
      </c>
      <c r="E31" s="46" t="s">
        <v>5</v>
      </c>
      <c r="F31" s="47">
        <v>1</v>
      </c>
      <c r="G31" s="90" t="s">
        <v>93</v>
      </c>
    </row>
    <row r="32" spans="2:9">
      <c r="B32" s="90" t="s">
        <v>86</v>
      </c>
      <c r="C32" s="90" t="s">
        <v>118</v>
      </c>
      <c r="D32" s="90" t="s">
        <v>61</v>
      </c>
      <c r="E32" s="46" t="s">
        <v>5</v>
      </c>
      <c r="F32" s="47">
        <v>1</v>
      </c>
      <c r="G32" s="90" t="s">
        <v>94</v>
      </c>
    </row>
    <row r="33" spans="2:7" ht="30">
      <c r="B33" s="46" t="s">
        <v>86</v>
      </c>
      <c r="C33" s="46" t="s">
        <v>122</v>
      </c>
      <c r="D33" s="46" t="s">
        <v>61</v>
      </c>
      <c r="E33" s="46" t="s">
        <v>5</v>
      </c>
      <c r="F33" s="47">
        <v>1</v>
      </c>
      <c r="G33" s="90" t="s">
        <v>94</v>
      </c>
    </row>
    <row r="34" spans="2:7">
      <c r="B34" s="46" t="s">
        <v>86</v>
      </c>
      <c r="C34" s="46" t="s">
        <v>131</v>
      </c>
      <c r="D34" s="46" t="s">
        <v>61</v>
      </c>
      <c r="E34" s="46" t="s">
        <v>5</v>
      </c>
      <c r="F34" s="47">
        <v>1</v>
      </c>
      <c r="G34" s="90" t="s">
        <v>92</v>
      </c>
    </row>
    <row r="35" spans="2:7">
      <c r="B35" s="46" t="s">
        <v>87</v>
      </c>
      <c r="C35" s="46" t="s">
        <v>109</v>
      </c>
      <c r="D35" s="46" t="s">
        <v>64</v>
      </c>
      <c r="E35" s="46" t="s">
        <v>5</v>
      </c>
      <c r="F35" s="47">
        <v>1</v>
      </c>
      <c r="G35" s="90" t="s">
        <v>94</v>
      </c>
    </row>
    <row r="36" spans="2:7">
      <c r="B36" s="46" t="s">
        <v>87</v>
      </c>
      <c r="C36" s="46" t="s">
        <v>110</v>
      </c>
      <c r="D36" s="46" t="s">
        <v>64</v>
      </c>
      <c r="E36" s="46" t="s">
        <v>5</v>
      </c>
      <c r="F36" s="47">
        <v>1</v>
      </c>
      <c r="G36" s="90" t="s">
        <v>94</v>
      </c>
    </row>
    <row r="37" spans="2:7" ht="30">
      <c r="B37" s="46" t="s">
        <v>87</v>
      </c>
      <c r="C37" s="46" t="s">
        <v>112</v>
      </c>
      <c r="D37" s="46" t="s">
        <v>64</v>
      </c>
      <c r="E37" s="46" t="s">
        <v>5</v>
      </c>
      <c r="F37" s="47">
        <v>2</v>
      </c>
      <c r="G37" s="90" t="s">
        <v>94</v>
      </c>
    </row>
    <row r="38" spans="2:7">
      <c r="B38" s="46" t="s">
        <v>87</v>
      </c>
      <c r="C38" s="46" t="s">
        <v>139</v>
      </c>
      <c r="D38" s="46" t="s">
        <v>64</v>
      </c>
      <c r="E38" s="46" t="s">
        <v>5</v>
      </c>
      <c r="F38" s="47">
        <v>2</v>
      </c>
      <c r="G38" s="90" t="s">
        <v>94</v>
      </c>
    </row>
    <row r="39" spans="2:7">
      <c r="B39" s="46" t="s">
        <v>87</v>
      </c>
      <c r="C39" s="46" t="s">
        <v>114</v>
      </c>
      <c r="D39" s="46" t="s">
        <v>61</v>
      </c>
      <c r="E39" s="46" t="s">
        <v>5</v>
      </c>
      <c r="F39" s="47">
        <v>1</v>
      </c>
      <c r="G39" s="46" t="s">
        <v>94</v>
      </c>
    </row>
    <row r="40" spans="2:7">
      <c r="B40" s="46" t="s">
        <v>87</v>
      </c>
      <c r="C40" s="46" t="s">
        <v>83</v>
      </c>
      <c r="D40" s="46" t="s">
        <v>64</v>
      </c>
      <c r="E40" s="46" t="s">
        <v>5</v>
      </c>
      <c r="F40" s="47">
        <v>1</v>
      </c>
      <c r="G40" s="46" t="s">
        <v>94</v>
      </c>
    </row>
    <row r="41" spans="2:7">
      <c r="B41" s="46" t="s">
        <v>100</v>
      </c>
      <c r="C41" s="46" t="s">
        <v>124</v>
      </c>
      <c r="D41" s="46" t="s">
        <v>65</v>
      </c>
      <c r="E41" s="46" t="s">
        <v>5</v>
      </c>
      <c r="F41" s="47">
        <v>2</v>
      </c>
      <c r="G41" s="46" t="s">
        <v>94</v>
      </c>
    </row>
    <row r="42" spans="2:7">
      <c r="B42" s="46" t="s">
        <v>88</v>
      </c>
      <c r="C42" s="46" t="s">
        <v>125</v>
      </c>
      <c r="D42" s="46" t="s">
        <v>62</v>
      </c>
      <c r="E42" s="46" t="s">
        <v>5</v>
      </c>
      <c r="F42" s="47">
        <v>1</v>
      </c>
      <c r="G42" s="46" t="s">
        <v>94</v>
      </c>
    </row>
    <row r="43" spans="2:7">
      <c r="B43" s="46" t="s">
        <v>88</v>
      </c>
      <c r="C43" s="46" t="s">
        <v>119</v>
      </c>
      <c r="D43" s="46" t="s">
        <v>64</v>
      </c>
      <c r="E43" s="46" t="s">
        <v>5</v>
      </c>
      <c r="F43" s="47">
        <v>1</v>
      </c>
      <c r="G43" s="46" t="s">
        <v>94</v>
      </c>
    </row>
    <row r="44" spans="2:7">
      <c r="B44" s="46" t="s">
        <v>88</v>
      </c>
      <c r="C44" s="46" t="s">
        <v>109</v>
      </c>
      <c r="D44" s="46" t="s">
        <v>65</v>
      </c>
      <c r="E44" s="46" t="s">
        <v>5</v>
      </c>
      <c r="F44" s="47">
        <v>49</v>
      </c>
      <c r="G44" s="46" t="s">
        <v>94</v>
      </c>
    </row>
    <row r="45" spans="2:7">
      <c r="B45" s="46" t="s">
        <v>88</v>
      </c>
      <c r="C45" s="46" t="s">
        <v>109</v>
      </c>
      <c r="D45" s="46" t="s">
        <v>62</v>
      </c>
      <c r="E45" s="46" t="s">
        <v>5</v>
      </c>
      <c r="F45" s="47">
        <v>25</v>
      </c>
      <c r="G45" s="46" t="s">
        <v>94</v>
      </c>
    </row>
    <row r="46" spans="2:7">
      <c r="B46" s="46" t="s">
        <v>88</v>
      </c>
      <c r="C46" s="46" t="s">
        <v>109</v>
      </c>
      <c r="D46" s="46" t="s">
        <v>61</v>
      </c>
      <c r="E46" s="46" t="s">
        <v>5</v>
      </c>
      <c r="F46" s="47">
        <v>1</v>
      </c>
      <c r="G46" s="46" t="s">
        <v>99</v>
      </c>
    </row>
    <row r="47" spans="2:7">
      <c r="B47" s="46" t="s">
        <v>88</v>
      </c>
      <c r="C47" s="46" t="s">
        <v>109</v>
      </c>
      <c r="D47" s="46" t="s">
        <v>61</v>
      </c>
      <c r="E47" s="46" t="s">
        <v>5</v>
      </c>
      <c r="F47" s="47">
        <v>1</v>
      </c>
      <c r="G47" s="46" t="s">
        <v>94</v>
      </c>
    </row>
    <row r="48" spans="2:7">
      <c r="B48" s="46" t="s">
        <v>88</v>
      </c>
      <c r="C48" s="46" t="s">
        <v>126</v>
      </c>
      <c r="D48" s="46" t="s">
        <v>65</v>
      </c>
      <c r="E48" s="46" t="s">
        <v>5</v>
      </c>
      <c r="F48" s="47">
        <v>49</v>
      </c>
      <c r="G48" s="46" t="s">
        <v>94</v>
      </c>
    </row>
    <row r="49" spans="2:7">
      <c r="B49" s="46" t="s">
        <v>88</v>
      </c>
      <c r="C49" s="46" t="s">
        <v>126</v>
      </c>
      <c r="D49" s="46" t="s">
        <v>62</v>
      </c>
      <c r="E49" s="46" t="s">
        <v>5</v>
      </c>
      <c r="F49" s="47">
        <v>13</v>
      </c>
      <c r="G49" s="46" t="s">
        <v>94</v>
      </c>
    </row>
    <row r="50" spans="2:7">
      <c r="B50" s="46" t="s">
        <v>88</v>
      </c>
      <c r="C50" s="46" t="s">
        <v>120</v>
      </c>
      <c r="D50" s="46" t="s">
        <v>65</v>
      </c>
      <c r="E50" s="46" t="s">
        <v>5</v>
      </c>
      <c r="F50" s="47">
        <v>1</v>
      </c>
      <c r="G50" s="46" t="s">
        <v>94</v>
      </c>
    </row>
    <row r="51" spans="2:7">
      <c r="B51" s="46" t="s">
        <v>88</v>
      </c>
      <c r="C51" s="46" t="s">
        <v>127</v>
      </c>
      <c r="D51" s="46" t="s">
        <v>61</v>
      </c>
      <c r="E51" s="46" t="s">
        <v>5</v>
      </c>
      <c r="F51" s="47">
        <v>1</v>
      </c>
      <c r="G51" s="46" t="s">
        <v>94</v>
      </c>
    </row>
    <row r="52" spans="2:7">
      <c r="B52" s="46" t="s">
        <v>88</v>
      </c>
      <c r="C52" s="46" t="s">
        <v>110</v>
      </c>
      <c r="D52" s="46" t="s">
        <v>64</v>
      </c>
      <c r="E52" s="46" t="s">
        <v>5</v>
      </c>
      <c r="F52" s="47">
        <v>1</v>
      </c>
      <c r="G52" s="46" t="s">
        <v>94</v>
      </c>
    </row>
    <row r="53" spans="2:7">
      <c r="B53" s="46" t="s">
        <v>88</v>
      </c>
      <c r="C53" s="46" t="s">
        <v>110</v>
      </c>
      <c r="D53" s="46" t="s">
        <v>65</v>
      </c>
      <c r="E53" s="46" t="s">
        <v>5</v>
      </c>
      <c r="F53" s="47">
        <v>34</v>
      </c>
      <c r="G53" s="46" t="s">
        <v>94</v>
      </c>
    </row>
    <row r="54" spans="2:7">
      <c r="B54" s="46" t="s">
        <v>88</v>
      </c>
      <c r="C54" s="46" t="s">
        <v>110</v>
      </c>
      <c r="D54" s="46" t="s">
        <v>62</v>
      </c>
      <c r="E54" s="46" t="s">
        <v>5</v>
      </c>
      <c r="F54" s="47">
        <v>5</v>
      </c>
      <c r="G54" s="46" t="s">
        <v>94</v>
      </c>
    </row>
    <row r="55" spans="2:7" ht="30">
      <c r="B55" s="46" t="s">
        <v>88</v>
      </c>
      <c r="C55" s="46" t="s">
        <v>111</v>
      </c>
      <c r="D55" s="46" t="s">
        <v>64</v>
      </c>
      <c r="E55" s="46" t="s">
        <v>5</v>
      </c>
      <c r="F55" s="47">
        <v>1</v>
      </c>
      <c r="G55" s="46" t="s">
        <v>94</v>
      </c>
    </row>
    <row r="56" spans="2:7" ht="30">
      <c r="B56" s="46" t="s">
        <v>88</v>
      </c>
      <c r="C56" s="46" t="s">
        <v>111</v>
      </c>
      <c r="D56" s="46" t="s">
        <v>65</v>
      </c>
      <c r="E56" s="46" t="s">
        <v>5</v>
      </c>
      <c r="F56" s="47">
        <v>2</v>
      </c>
      <c r="G56" s="46" t="s">
        <v>94</v>
      </c>
    </row>
    <row r="57" spans="2:7" ht="30">
      <c r="B57" s="46" t="s">
        <v>88</v>
      </c>
      <c r="C57" s="46" t="s">
        <v>111</v>
      </c>
      <c r="D57" s="46" t="s">
        <v>62</v>
      </c>
      <c r="E57" s="46" t="s">
        <v>5</v>
      </c>
      <c r="F57" s="47">
        <v>2</v>
      </c>
      <c r="G57" s="46" t="s">
        <v>94</v>
      </c>
    </row>
    <row r="58" spans="2:7">
      <c r="B58" s="46" t="s">
        <v>88</v>
      </c>
      <c r="C58" s="46" t="s">
        <v>124</v>
      </c>
      <c r="D58" s="46" t="s">
        <v>65</v>
      </c>
      <c r="E58" s="46" t="s">
        <v>5</v>
      </c>
      <c r="F58" s="47">
        <v>439</v>
      </c>
      <c r="G58" s="46" t="s">
        <v>94</v>
      </c>
    </row>
    <row r="59" spans="2:7">
      <c r="B59" s="46" t="s">
        <v>88</v>
      </c>
      <c r="C59" s="46" t="s">
        <v>124</v>
      </c>
      <c r="D59" s="46" t="s">
        <v>62</v>
      </c>
      <c r="E59" s="46" t="s">
        <v>5</v>
      </c>
      <c r="F59" s="47">
        <v>1</v>
      </c>
      <c r="G59" s="46" t="s">
        <v>94</v>
      </c>
    </row>
    <row r="60" spans="2:7" ht="30">
      <c r="B60" s="46" t="s">
        <v>88</v>
      </c>
      <c r="C60" s="46" t="s">
        <v>121</v>
      </c>
      <c r="D60" s="46" t="s">
        <v>65</v>
      </c>
      <c r="E60" s="46" t="s">
        <v>5</v>
      </c>
      <c r="F60" s="47">
        <v>2</v>
      </c>
      <c r="G60" s="46" t="s">
        <v>94</v>
      </c>
    </row>
    <row r="61" spans="2:7" ht="30">
      <c r="B61" s="46" t="s">
        <v>88</v>
      </c>
      <c r="C61" s="46" t="s">
        <v>121</v>
      </c>
      <c r="D61" s="46" t="s">
        <v>62</v>
      </c>
      <c r="E61" s="46" t="s">
        <v>5</v>
      </c>
      <c r="F61" s="47">
        <v>1</v>
      </c>
      <c r="G61" s="46" t="s">
        <v>94</v>
      </c>
    </row>
    <row r="62" spans="2:7">
      <c r="B62" s="46" t="s">
        <v>88</v>
      </c>
      <c r="C62" s="46" t="s">
        <v>128</v>
      </c>
      <c r="D62" s="46" t="s">
        <v>62</v>
      </c>
      <c r="E62" s="46" t="s">
        <v>5</v>
      </c>
      <c r="F62" s="47">
        <v>1</v>
      </c>
      <c r="G62" s="46" t="s">
        <v>94</v>
      </c>
    </row>
    <row r="63" spans="2:7">
      <c r="B63" s="46" t="s">
        <v>88</v>
      </c>
      <c r="C63" s="46" t="s">
        <v>129</v>
      </c>
      <c r="D63" s="46" t="s">
        <v>65</v>
      </c>
      <c r="E63" s="46" t="s">
        <v>5</v>
      </c>
      <c r="F63" s="47">
        <v>1</v>
      </c>
      <c r="G63" s="46" t="s">
        <v>94</v>
      </c>
    </row>
    <row r="64" spans="2:7">
      <c r="B64" s="46" t="s">
        <v>88</v>
      </c>
      <c r="C64" s="46" t="s">
        <v>130</v>
      </c>
      <c r="D64" s="46" t="s">
        <v>62</v>
      </c>
      <c r="E64" s="46" t="s">
        <v>5</v>
      </c>
      <c r="F64" s="47">
        <v>2</v>
      </c>
      <c r="G64" s="46" t="s">
        <v>94</v>
      </c>
    </row>
    <row r="65" spans="2:7">
      <c r="B65" s="46" t="s">
        <v>88</v>
      </c>
      <c r="C65" s="46" t="s">
        <v>117</v>
      </c>
      <c r="D65" s="46" t="s">
        <v>65</v>
      </c>
      <c r="E65" s="46" t="s">
        <v>5</v>
      </c>
      <c r="F65" s="47">
        <v>21</v>
      </c>
      <c r="G65" s="46" t="s">
        <v>94</v>
      </c>
    </row>
    <row r="66" spans="2:7">
      <c r="B66" s="46" t="s">
        <v>88</v>
      </c>
      <c r="C66" s="46" t="s">
        <v>117</v>
      </c>
      <c r="D66" s="46" t="s">
        <v>62</v>
      </c>
      <c r="E66" s="46" t="s">
        <v>5</v>
      </c>
      <c r="F66" s="47">
        <v>8</v>
      </c>
      <c r="G66" s="46" t="s">
        <v>94</v>
      </c>
    </row>
    <row r="67" spans="2:7">
      <c r="B67" s="46" t="s">
        <v>88</v>
      </c>
      <c r="C67" s="46" t="s">
        <v>117</v>
      </c>
      <c r="D67" s="46" t="s">
        <v>61</v>
      </c>
      <c r="E67" s="46" t="s">
        <v>5</v>
      </c>
      <c r="F67" s="47">
        <v>2</v>
      </c>
      <c r="G67" s="46" t="s">
        <v>94</v>
      </c>
    </row>
    <row r="68" spans="2:7" ht="30">
      <c r="B68" s="46" t="s">
        <v>88</v>
      </c>
      <c r="C68" s="46" t="s">
        <v>112</v>
      </c>
      <c r="D68" s="46" t="s">
        <v>64</v>
      </c>
      <c r="E68" s="46" t="s">
        <v>5</v>
      </c>
      <c r="F68" s="47">
        <v>1</v>
      </c>
      <c r="G68" s="46" t="s">
        <v>94</v>
      </c>
    </row>
    <row r="69" spans="2:7" ht="30">
      <c r="B69" s="46" t="s">
        <v>88</v>
      </c>
      <c r="C69" s="46" t="s">
        <v>112</v>
      </c>
      <c r="D69" s="46" t="s">
        <v>65</v>
      </c>
      <c r="E69" s="46" t="s">
        <v>5</v>
      </c>
      <c r="F69" s="47">
        <v>1</v>
      </c>
      <c r="G69" s="46" t="s">
        <v>94</v>
      </c>
    </row>
    <row r="70" spans="2:7">
      <c r="B70" s="46" t="s">
        <v>88</v>
      </c>
      <c r="C70" s="46" t="s">
        <v>113</v>
      </c>
      <c r="D70" s="46" t="s">
        <v>61</v>
      </c>
      <c r="E70" s="46" t="s">
        <v>5</v>
      </c>
      <c r="F70" s="47">
        <v>1</v>
      </c>
      <c r="G70" s="46" t="s">
        <v>94</v>
      </c>
    </row>
    <row r="71" spans="2:7" ht="30">
      <c r="B71" s="46" t="s">
        <v>88</v>
      </c>
      <c r="C71" s="46" t="s">
        <v>118</v>
      </c>
      <c r="D71" s="46" t="s">
        <v>61</v>
      </c>
      <c r="E71" s="46" t="s">
        <v>5</v>
      </c>
      <c r="F71" s="47">
        <v>1</v>
      </c>
      <c r="G71" s="46" t="s">
        <v>94</v>
      </c>
    </row>
    <row r="72" spans="2:7">
      <c r="B72" s="46" t="s">
        <v>88</v>
      </c>
      <c r="C72" s="46" t="s">
        <v>114</v>
      </c>
      <c r="D72" s="46" t="s">
        <v>65</v>
      </c>
      <c r="E72" s="46" t="s">
        <v>5</v>
      </c>
      <c r="F72" s="47">
        <v>3</v>
      </c>
      <c r="G72" s="46" t="s">
        <v>94</v>
      </c>
    </row>
    <row r="73" spans="2:7">
      <c r="B73" s="46" t="s">
        <v>88</v>
      </c>
      <c r="C73" s="46" t="s">
        <v>114</v>
      </c>
      <c r="D73" s="46" t="s">
        <v>62</v>
      </c>
      <c r="E73" s="46" t="s">
        <v>5</v>
      </c>
      <c r="F73" s="47">
        <v>1</v>
      </c>
      <c r="G73" s="46" t="s">
        <v>94</v>
      </c>
    </row>
    <row r="74" spans="2:7">
      <c r="B74" s="46" t="s">
        <v>88</v>
      </c>
      <c r="C74" s="46" t="s">
        <v>131</v>
      </c>
      <c r="D74" s="46" t="s">
        <v>65</v>
      </c>
      <c r="E74" s="46" t="s">
        <v>5</v>
      </c>
      <c r="F74" s="47">
        <v>2</v>
      </c>
      <c r="G74" s="46" t="s">
        <v>94</v>
      </c>
    </row>
    <row r="75" spans="2:7">
      <c r="B75" s="46" t="s">
        <v>88</v>
      </c>
      <c r="C75" s="46" t="s">
        <v>132</v>
      </c>
      <c r="D75" s="46" t="s">
        <v>65</v>
      </c>
      <c r="E75" s="46" t="s">
        <v>5</v>
      </c>
      <c r="F75" s="47">
        <v>13</v>
      </c>
      <c r="G75" s="46" t="s">
        <v>94</v>
      </c>
    </row>
    <row r="76" spans="2:7">
      <c r="B76" s="46" t="s">
        <v>88</v>
      </c>
      <c r="C76" s="46" t="s">
        <v>132</v>
      </c>
      <c r="D76" s="46" t="s">
        <v>62</v>
      </c>
      <c r="E76" s="46" t="s">
        <v>5</v>
      </c>
      <c r="F76" s="47">
        <v>2</v>
      </c>
      <c r="G76" s="46" t="s">
        <v>94</v>
      </c>
    </row>
    <row r="77" spans="2:7">
      <c r="B77" s="46" t="s">
        <v>88</v>
      </c>
      <c r="C77" s="46" t="s">
        <v>115</v>
      </c>
      <c r="D77" s="46" t="s">
        <v>61</v>
      </c>
      <c r="E77" s="46" t="s">
        <v>5</v>
      </c>
      <c r="F77" s="47">
        <v>1</v>
      </c>
      <c r="G77" s="46" t="s">
        <v>94</v>
      </c>
    </row>
    <row r="78" spans="2:7" ht="30">
      <c r="B78" s="46" t="s">
        <v>88</v>
      </c>
      <c r="C78" s="46" t="s">
        <v>140</v>
      </c>
      <c r="D78" s="46" t="s">
        <v>61</v>
      </c>
      <c r="E78" s="46" t="s">
        <v>5</v>
      </c>
      <c r="F78" s="47">
        <v>1</v>
      </c>
      <c r="G78" s="46" t="s">
        <v>92</v>
      </c>
    </row>
    <row r="79" spans="2:7">
      <c r="B79" s="46" t="s">
        <v>88</v>
      </c>
      <c r="C79" s="46" t="s">
        <v>116</v>
      </c>
      <c r="D79" s="46" t="s">
        <v>65</v>
      </c>
      <c r="E79" s="46" t="s">
        <v>5</v>
      </c>
      <c r="F79" s="47">
        <v>23</v>
      </c>
      <c r="G79" s="46" t="s">
        <v>94</v>
      </c>
    </row>
  </sheetData>
  <dataValidations count="4">
    <dataValidation type="list" allowBlank="1" showInputMessage="1" showErrorMessage="1" sqref="G25:G1230">
      <formula1>alcaldia</formula1>
    </dataValidation>
    <dataValidation type="list" allowBlank="1" showInputMessage="1" showErrorMessage="1" sqref="F34:F149 F2:F28 E80:E652">
      <formula1>sistema</formula1>
    </dataValidation>
    <dataValidation type="list" allowBlank="1" sqref="B41:B1594 B2:B39">
      <formula1>tipologia</formula1>
    </dataValidation>
    <dataValidation type="list" allowBlank="1" showInputMessage="1" showErrorMessage="1" sqref="D41:D1534 D2:D39">
      <formula1>canal</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Alberto Cubillos</cp:lastModifiedBy>
  <cp:lastPrinted>2015-03-11T13:25:51Z</cp:lastPrinted>
  <dcterms:created xsi:type="dcterms:W3CDTF">2013-08-16T19:17:56Z</dcterms:created>
  <dcterms:modified xsi:type="dcterms:W3CDTF">2017-08-08T14:33:21Z</dcterms:modified>
</cp:coreProperties>
</file>